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institutdefrance.sharepoint.com/sites/IF-Patrimoine/Documents partages/01-FONDATIONS/01_CHAA/0_MUSEO/Opérations/9_Scénographie-muséo/6_DCE/20260126/"/>
    </mc:Choice>
  </mc:AlternateContent>
  <xr:revisionPtr revIDLastSave="9" documentId="13_ncr:1_{1C2366B9-B38F-4F85-B526-CC31EB461D9F}" xr6:coauthVersionLast="47" xr6:coauthVersionMax="47" xr10:uidLastSave="{956B7F2F-C7A4-4803-8514-506172605F36}"/>
  <bookViews>
    <workbookView xWindow="28680" yWindow="-120" windowWidth="29040" windowHeight="15720" xr2:uid="{00000000-000D-0000-FFFF-FFFF00000000}"/>
  </bookViews>
  <sheets>
    <sheet name="budget Chaalis DCE Graphism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6" roundtripDataChecksum="7BNDYiSazTeYBrgFa9xaKomTDEUtmAtCYPZidv6XhR4="/>
    </ext>
  </extLst>
</workbook>
</file>

<file path=xl/calcChain.xml><?xml version="1.0" encoding="utf-8"?>
<calcChain xmlns="http://schemas.openxmlformats.org/spreadsheetml/2006/main">
  <c r="G123" i="2" l="1"/>
  <c r="H228" i="2"/>
  <c r="G226" i="2"/>
  <c r="G223" i="2"/>
  <c r="G222" i="2"/>
  <c r="G219" i="2"/>
  <c r="G218" i="2"/>
  <c r="G215" i="2"/>
  <c r="G214" i="2" s="1"/>
  <c r="H214" i="2" s="1"/>
  <c r="G212" i="2"/>
  <c r="G209" i="2"/>
  <c r="G208" i="2"/>
  <c r="G207" i="2"/>
  <c r="G204" i="2"/>
  <c r="G201" i="2"/>
  <c r="G200" i="2" s="1"/>
  <c r="H200" i="2" s="1"/>
  <c r="G198" i="2"/>
  <c r="G197" i="2"/>
  <c r="G194" i="2"/>
  <c r="G193" i="2"/>
  <c r="G190" i="2"/>
  <c r="G181" i="2"/>
  <c r="G182" i="2"/>
  <c r="H182" i="2" s="1"/>
  <c r="G183" i="2"/>
  <c r="G184" i="2"/>
  <c r="G185" i="2"/>
  <c r="G186" i="2"/>
  <c r="G187" i="2"/>
  <c r="G180" i="2"/>
  <c r="G179" i="2"/>
  <c r="G176" i="2"/>
  <c r="G175" i="2"/>
  <c r="H175" i="2" s="1"/>
  <c r="G154" i="2"/>
  <c r="G155" i="2"/>
  <c r="H155" i="2" s="1"/>
  <c r="G156" i="2"/>
  <c r="H156" i="2" s="1"/>
  <c r="G157" i="2"/>
  <c r="G158" i="2"/>
  <c r="G159" i="2"/>
  <c r="H159" i="2" s="1"/>
  <c r="G160" i="2"/>
  <c r="H160" i="2" s="1"/>
  <c r="G161" i="2"/>
  <c r="H161" i="2" s="1"/>
  <c r="G162" i="2"/>
  <c r="H162" i="2" s="1"/>
  <c r="G163" i="2"/>
  <c r="H163" i="2" s="1"/>
  <c r="G164" i="2"/>
  <c r="H164" i="2" s="1"/>
  <c r="G165" i="2"/>
  <c r="G166" i="2"/>
  <c r="G167" i="2"/>
  <c r="G168" i="2"/>
  <c r="H168" i="2" s="1"/>
  <c r="G169" i="2"/>
  <c r="H169" i="2" s="1"/>
  <c r="G170" i="2"/>
  <c r="G171" i="2"/>
  <c r="G172" i="2"/>
  <c r="G153" i="2"/>
  <c r="G152" i="2"/>
  <c r="G151" i="2"/>
  <c r="G150" i="2"/>
  <c r="G149" i="2"/>
  <c r="G148" i="2"/>
  <c r="G145" i="2"/>
  <c r="G144" i="2"/>
  <c r="H144" i="2" s="1"/>
  <c r="G143" i="2"/>
  <c r="G142" i="2"/>
  <c r="G141" i="2"/>
  <c r="G140" i="2"/>
  <c r="G130" i="2"/>
  <c r="G131" i="2"/>
  <c r="G132" i="2"/>
  <c r="G133" i="2"/>
  <c r="G134" i="2"/>
  <c r="G135" i="2"/>
  <c r="G136" i="2"/>
  <c r="G137" i="2"/>
  <c r="G129" i="2"/>
  <c r="G128" i="2"/>
  <c r="G127" i="2"/>
  <c r="G126" i="2"/>
  <c r="G117" i="2"/>
  <c r="G116" i="2"/>
  <c r="G115" i="2"/>
  <c r="G108" i="2"/>
  <c r="G107" i="2"/>
  <c r="G106" i="2"/>
  <c r="G102" i="2"/>
  <c r="G121" i="2"/>
  <c r="H121" i="2" s="1"/>
  <c r="G118" i="2"/>
  <c r="G114" i="2"/>
  <c r="G113" i="2"/>
  <c r="G112" i="2"/>
  <c r="G111" i="2"/>
  <c r="G105" i="2"/>
  <c r="G104" i="2"/>
  <c r="G103" i="2"/>
  <c r="G89" i="2"/>
  <c r="G90" i="2"/>
  <c r="G91" i="2"/>
  <c r="H91" i="2" s="1"/>
  <c r="G92" i="2"/>
  <c r="H92" i="2" s="1"/>
  <c r="G93" i="2"/>
  <c r="H93" i="2" s="1"/>
  <c r="G94" i="2"/>
  <c r="G95" i="2"/>
  <c r="G96" i="2"/>
  <c r="G97" i="2"/>
  <c r="G98" i="2"/>
  <c r="G99" i="2"/>
  <c r="G100" i="2"/>
  <c r="H100" i="2" s="1"/>
  <c r="G101" i="2"/>
  <c r="H101" i="2" s="1"/>
  <c r="G88" i="2"/>
  <c r="G87" i="2"/>
  <c r="G84" i="2"/>
  <c r="G83" i="2" s="1"/>
  <c r="H83" i="2" s="1"/>
  <c r="G79" i="2"/>
  <c r="G76" i="2"/>
  <c r="G75" i="2"/>
  <c r="G74" i="2"/>
  <c r="G73" i="2"/>
  <c r="G70" i="2"/>
  <c r="G69" i="2"/>
  <c r="G62" i="2"/>
  <c r="G63" i="2"/>
  <c r="G64" i="2"/>
  <c r="G65" i="2"/>
  <c r="H65" i="2" s="1"/>
  <c r="G66" i="2"/>
  <c r="G61" i="2"/>
  <c r="G47" i="2"/>
  <c r="G48" i="2"/>
  <c r="G49" i="2"/>
  <c r="H49" i="2" s="1"/>
  <c r="G50" i="2"/>
  <c r="H50" i="2" s="1"/>
  <c r="G51" i="2"/>
  <c r="H51" i="2" s="1"/>
  <c r="G52" i="2"/>
  <c r="G53" i="2"/>
  <c r="H53" i="2" s="1"/>
  <c r="G54" i="2"/>
  <c r="H54" i="2" s="1"/>
  <c r="G55" i="2"/>
  <c r="H55" i="2" s="1"/>
  <c r="G56" i="2"/>
  <c r="H56" i="2" s="1"/>
  <c r="G57" i="2"/>
  <c r="H57" i="2" s="1"/>
  <c r="G58" i="2"/>
  <c r="H58" i="2" s="1"/>
  <c r="G46" i="2"/>
  <c r="G42" i="2"/>
  <c r="G43" i="2"/>
  <c r="G38" i="2"/>
  <c r="G39" i="2"/>
  <c r="H212" i="2"/>
  <c r="H226" i="2"/>
  <c r="H223" i="2"/>
  <c r="H209" i="2"/>
  <c r="H208" i="2"/>
  <c r="H207" i="2"/>
  <c r="H204" i="2"/>
  <c r="H201" i="2"/>
  <c r="H198" i="2"/>
  <c r="H197" i="2"/>
  <c r="H194" i="2"/>
  <c r="H193" i="2"/>
  <c r="H190" i="2"/>
  <c r="H187" i="2"/>
  <c r="H186" i="2"/>
  <c r="H185" i="2"/>
  <c r="H184" i="2"/>
  <c r="H183" i="2"/>
  <c r="H181" i="2"/>
  <c r="H180" i="2"/>
  <c r="H179" i="2"/>
  <c r="H176" i="2"/>
  <c r="H172" i="2"/>
  <c r="H171" i="2"/>
  <c r="H170" i="2"/>
  <c r="H167" i="2"/>
  <c r="H166" i="2"/>
  <c r="H165" i="2"/>
  <c r="H158" i="2"/>
  <c r="H157" i="2"/>
  <c r="H154" i="2"/>
  <c r="H153" i="2"/>
  <c r="H152" i="2"/>
  <c r="H151" i="2"/>
  <c r="H150" i="2"/>
  <c r="H149" i="2"/>
  <c r="H148" i="2"/>
  <c r="H145" i="2"/>
  <c r="H143" i="2"/>
  <c r="H142" i="2"/>
  <c r="H140" i="2"/>
  <c r="H137" i="2"/>
  <c r="H136" i="2"/>
  <c r="H135" i="2"/>
  <c r="H134" i="2"/>
  <c r="H133" i="2"/>
  <c r="H132" i="2"/>
  <c r="H131" i="2"/>
  <c r="H130" i="2"/>
  <c r="H129" i="2"/>
  <c r="H128" i="2"/>
  <c r="H127" i="2"/>
  <c r="H118" i="2"/>
  <c r="H117" i="2"/>
  <c r="H116" i="2"/>
  <c r="H115" i="2"/>
  <c r="H114" i="2"/>
  <c r="H113" i="2"/>
  <c r="H111" i="2"/>
  <c r="H108" i="2"/>
  <c r="H107" i="2"/>
  <c r="H106" i="2"/>
  <c r="H105" i="2"/>
  <c r="H104" i="2"/>
  <c r="H103" i="2"/>
  <c r="H102" i="2"/>
  <c r="H99" i="2"/>
  <c r="H98" i="2"/>
  <c r="H97" i="2"/>
  <c r="H96" i="2"/>
  <c r="H95" i="2"/>
  <c r="H94" i="2"/>
  <c r="H90" i="2"/>
  <c r="H89" i="2"/>
  <c r="H88" i="2"/>
  <c r="G78" i="2"/>
  <c r="H78" i="2" s="1"/>
  <c r="H76" i="2"/>
  <c r="H75" i="2"/>
  <c r="H74" i="2"/>
  <c r="H73" i="2"/>
  <c r="H70" i="2"/>
  <c r="H69" i="2"/>
  <c r="H66" i="2"/>
  <c r="H64" i="2"/>
  <c r="H63" i="2"/>
  <c r="H62" i="2"/>
  <c r="H61" i="2"/>
  <c r="H52" i="2"/>
  <c r="H48" i="2"/>
  <c r="H47" i="2"/>
  <c r="H46" i="2"/>
  <c r="H42" i="2"/>
  <c r="H39" i="2"/>
  <c r="H33" i="2"/>
  <c r="H31" i="2"/>
  <c r="H30" i="2"/>
  <c r="H29" i="2"/>
  <c r="H27" i="2"/>
  <c r="H26" i="2"/>
  <c r="H25" i="2"/>
  <c r="H24" i="2"/>
  <c r="G22" i="2"/>
  <c r="H22" i="2" s="1"/>
  <c r="H21" i="2"/>
  <c r="H20" i="2"/>
  <c r="H19" i="2"/>
  <c r="H18" i="2"/>
  <c r="H17" i="2"/>
  <c r="H16" i="2"/>
  <c r="H15" i="2"/>
  <c r="H14" i="2"/>
  <c r="H13" i="2"/>
  <c r="G12" i="2"/>
  <c r="H12" i="2" s="1"/>
  <c r="G11" i="2"/>
  <c r="H11" i="2" s="1"/>
  <c r="G211" i="2" l="1"/>
  <c r="H211" i="2" s="1"/>
  <c r="G221" i="2"/>
  <c r="H221" i="2" s="1"/>
  <c r="G68" i="2"/>
  <c r="H68" i="2" s="1"/>
  <c r="G120" i="2"/>
  <c r="H120" i="2" s="1"/>
  <c r="G37" i="2"/>
  <c r="G217" i="2"/>
  <c r="H217" i="2" s="1"/>
  <c r="G86" i="2"/>
  <c r="H86" i="2" s="1"/>
  <c r="H84" i="2"/>
  <c r="G125" i="2"/>
  <c r="G60" i="2"/>
  <c r="H60" i="2" s="1"/>
  <c r="G139" i="2"/>
  <c r="H139" i="2" s="1"/>
  <c r="H38" i="2"/>
  <c r="G41" i="2"/>
  <c r="H41" i="2" s="1"/>
  <c r="H87" i="2"/>
  <c r="H126" i="2"/>
  <c r="H79" i="2"/>
  <c r="G72" i="2"/>
  <c r="H72" i="2" s="1"/>
  <c r="G110" i="2"/>
  <c r="H110" i="2" s="1"/>
  <c r="G178" i="2"/>
  <c r="H178" i="2" s="1"/>
  <c r="G189" i="2"/>
  <c r="H189" i="2" s="1"/>
  <c r="G196" i="2"/>
  <c r="H196" i="2" s="1"/>
  <c r="G203" i="2"/>
  <c r="H203" i="2" s="1"/>
  <c r="H222" i="2"/>
  <c r="G147" i="2"/>
  <c r="H147" i="2" s="1"/>
  <c r="H43" i="2"/>
  <c r="H112" i="2"/>
  <c r="H141" i="2"/>
  <c r="G225" i="2"/>
  <c r="H225" i="2" s="1"/>
  <c r="G45" i="2"/>
  <c r="H45" i="2" s="1"/>
  <c r="G174" i="2"/>
  <c r="H174" i="2" s="1"/>
  <c r="G192" i="2"/>
  <c r="H192" i="2" s="1"/>
  <c r="G206" i="2"/>
  <c r="H206" i="2" s="1"/>
  <c r="H125" i="2" l="1"/>
  <c r="H123" i="2"/>
  <c r="G81" i="2"/>
  <c r="H81" i="2" s="1"/>
  <c r="H37" i="2"/>
  <c r="G35" i="2"/>
  <c r="H35" i="2" l="1"/>
  <c r="H229" i="2"/>
  <c r="H230" i="2" s="1"/>
</calcChain>
</file>

<file path=xl/sharedStrings.xml><?xml version="1.0" encoding="utf-8"?>
<sst xmlns="http://schemas.openxmlformats.org/spreadsheetml/2006/main" count="620" uniqueCount="428">
  <si>
    <t>DOMAINE DE CHAALIS – CHÂTEAU-MUSÉE</t>
  </si>
  <si>
    <t>PHASE DCE</t>
  </si>
  <si>
    <t>Prestation</t>
  </si>
  <si>
    <t>Dimensions</t>
  </si>
  <si>
    <t>Unité</t>
  </si>
  <si>
    <t>Quantité</t>
  </si>
  <si>
    <t>Prix unitaire</t>
  </si>
  <si>
    <t>Montant HT</t>
  </si>
  <si>
    <t>Montant TTC</t>
  </si>
  <si>
    <t>PROTOTYPE ET ECHANTILLONS</t>
  </si>
  <si>
    <t>ECHANTILLONS</t>
  </si>
  <si>
    <r>
      <rPr>
        <sz val="10"/>
        <color rgb="FF000000"/>
        <rFont val="Arial"/>
        <family val="2"/>
      </rPr>
      <t xml:space="preserve">CP 5 mm peint </t>
    </r>
    <r>
      <rPr>
        <sz val="10"/>
        <color rgb="FFCC0000"/>
        <rFont val="Arial"/>
        <family val="2"/>
      </rPr>
      <t xml:space="preserve">(fourni par le lot 3) </t>
    </r>
    <r>
      <rPr>
        <sz val="10"/>
        <color rgb="FF000000"/>
        <rFont val="Arial"/>
        <family val="2"/>
      </rPr>
      <t>/ Impression directe quadri + soutien de blanc</t>
    </r>
  </si>
  <si>
    <t>(L)30 x (H)30 cm</t>
  </si>
  <si>
    <t>U</t>
  </si>
  <si>
    <r>
      <rPr>
        <sz val="10"/>
        <color rgb="FF000000"/>
        <rFont val="Arial"/>
        <family val="2"/>
      </rPr>
      <t xml:space="preserve">CP 18 mm peint 4 teintes cellules muséales </t>
    </r>
    <r>
      <rPr>
        <sz val="10"/>
        <color rgb="FFCC0000"/>
        <rFont val="Arial"/>
        <family val="2"/>
      </rPr>
      <t xml:space="preserve">(fourni par le lot 3) </t>
    </r>
    <r>
      <rPr>
        <sz val="10"/>
        <color rgb="FF000000"/>
        <rFont val="Arial"/>
        <family val="2"/>
      </rPr>
      <t>/ Impression directe quadri + soutien de blanc</t>
    </r>
  </si>
  <si>
    <r>
      <rPr>
        <sz val="10"/>
        <color rgb="FF000000"/>
        <rFont val="Arial"/>
        <family val="2"/>
      </rPr>
      <t>PMMA translucide</t>
    </r>
    <r>
      <rPr>
        <sz val="10"/>
        <color rgb="FFCC0000"/>
        <rFont val="Arial"/>
        <family val="2"/>
      </rPr>
      <t xml:space="preserve"> </t>
    </r>
    <r>
      <rPr>
        <sz val="10"/>
        <color rgb="FF000000"/>
        <rFont val="Arial"/>
        <family val="2"/>
      </rPr>
      <t>/ Impression directe quadri + soutien de blanc</t>
    </r>
  </si>
  <si>
    <t>(L)15 x (H)21 cm</t>
  </si>
  <si>
    <r>
      <rPr>
        <sz val="10"/>
        <color rgb="FF000000"/>
        <rFont val="Arial"/>
        <family val="2"/>
      </rPr>
      <t>Papier 120 g</t>
    </r>
    <r>
      <rPr>
        <sz val="10"/>
        <color rgb="FFCC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/ Impression directe quadri </t>
    </r>
  </si>
  <si>
    <r>
      <rPr>
        <sz val="10"/>
        <color rgb="FF000000"/>
        <rFont val="Arial"/>
        <family val="2"/>
      </rPr>
      <t>Adhésif opaque mat blanc</t>
    </r>
    <r>
      <rPr>
        <sz val="10"/>
        <color rgb="FFCC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/ Impression directe quadri </t>
    </r>
  </si>
  <si>
    <t>(L)15 x (H)30 cm</t>
  </si>
  <si>
    <t>Forex laqué 3 mm 1 RAL / Impression directe quadri + soutien de blanc</t>
  </si>
  <si>
    <t>Feutre de protection / Feutre noir ou gris foncé et feutre blanc cassé d'1 mm d'épaisseur</t>
  </si>
  <si>
    <t>(L)10 x (H)3 cm</t>
  </si>
  <si>
    <t xml:space="preserve">Découpe adhésive teintée dans la masse dorée </t>
  </si>
  <si>
    <t>Vitrophanie / 2 tons</t>
  </si>
  <si>
    <t>(L)20 x (H)6 cm</t>
  </si>
  <si>
    <t>PROTOTYPES</t>
  </si>
  <si>
    <t>CARTEL AMOVIBLE AVEC EQUERRE</t>
  </si>
  <si>
    <r>
      <rPr>
        <sz val="10"/>
        <color rgb="FF000000"/>
        <rFont val="Arial"/>
        <family val="2"/>
      </rPr>
      <t>Cartel amovible</t>
    </r>
    <r>
      <rPr>
        <sz val="10"/>
        <color rgb="FFCC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/ Impression directe 1 ton sur forex 3 mm laqué recto-verso + tranches 1 RAL </t>
    </r>
  </si>
  <si>
    <t>(L)14 x (H)6 cm</t>
  </si>
  <si>
    <r>
      <rPr>
        <sz val="10"/>
        <color rgb="FF000000"/>
        <rFont val="Arial"/>
        <family val="2"/>
      </rPr>
      <t>Equerre cartel</t>
    </r>
    <r>
      <rPr>
        <sz val="10"/>
        <color rgb="FFCC0000"/>
        <rFont val="Arial"/>
        <family val="2"/>
      </rPr>
      <t xml:space="preserve"> </t>
    </r>
    <r>
      <rPr>
        <sz val="10"/>
        <color rgb="FF000000"/>
        <rFont val="Arial"/>
        <family val="2"/>
      </rPr>
      <t>/ Forex 2 mm laqué recto-verso + tranches 1 RAL + 1 pli</t>
    </r>
  </si>
  <si>
    <t>(L)5 x (H)5 cm</t>
  </si>
  <si>
    <t>Aimants</t>
  </si>
  <si>
    <t>Diamètre 1,5 mm / (H)0,5 mm</t>
  </si>
  <si>
    <t>Bandes de feutre de protection</t>
  </si>
  <si>
    <t>IDENTIFICATION DE SALLE</t>
  </si>
  <si>
    <r>
      <rPr>
        <sz val="10"/>
        <color rgb="FF000000"/>
        <rFont val="Arial"/>
        <family val="2"/>
      </rPr>
      <t>Identification</t>
    </r>
    <r>
      <rPr>
        <sz val="10"/>
        <color rgb="FFCC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/ Impression directe 1 ton sur aluminium 5 mm laqué recto-verso + tranches 1 RAL + usinage 2 fentes </t>
    </r>
  </si>
  <si>
    <t>(L)60,5 x (H)8 cm</t>
  </si>
  <si>
    <t>Sangles / Teinte ton sur ton avec celle du support aluminium laqué</t>
  </si>
  <si>
    <t>(L)60,5 cm x (H) à définir sur implantation</t>
  </si>
  <si>
    <t>Ecrous / Teinte ton sur ton avec celle du support aluminium laqué</t>
  </si>
  <si>
    <t>à définir avec l'entreprise</t>
  </si>
  <si>
    <t>CARTEL ŒUVRE PHARE</t>
  </si>
  <si>
    <t>Cartels œuvres phares sur mise à distance / Impression directe 2 tons sur aluminium 5mm laqué recto-verso et tranches</t>
  </si>
  <si>
    <t>(L)36 x (H)40 cm</t>
  </si>
  <si>
    <t>STATIONS PEDAGOGIQUES</t>
  </si>
  <si>
    <t>SERIGRAPHIE</t>
  </si>
  <si>
    <t>TIS</t>
  </si>
  <si>
    <t>Titre Station / Sérigraphie 1 ton</t>
  </si>
  <si>
    <t>(L)70 x (H)4 cm</t>
  </si>
  <si>
    <t>TXS</t>
  </si>
  <si>
    <t>Texte Station / Sérigraphie 1 ton</t>
  </si>
  <si>
    <t>(L)15 x (H)15 cm</t>
  </si>
  <si>
    <t>CP 5 MM PEINT ET IMPRIMÉ</t>
  </si>
  <si>
    <t>COS</t>
  </si>
  <si>
    <t>Consigne Station / CP 5 mm peint 1 RAL face et tranches + Découpe à la forme + Impression directe 1 ton</t>
  </si>
  <si>
    <t>(L)15 x (H)10 cm</t>
  </si>
  <si>
    <t>MOSM</t>
  </si>
  <si>
    <t>Mosaîque motif / CP 5 mm peint 1 RAL face et tranches + Impression directe avec soutien de blanc</t>
  </si>
  <si>
    <t xml:space="preserve">(L)74 x (H)30 cm </t>
  </si>
  <si>
    <t>CP BOULEAU 5 MM IMPRIMÉ</t>
  </si>
  <si>
    <t xml:space="preserve">QCL	</t>
  </si>
  <si>
    <t>Quel est cet objet – Clapet / CP 5 mm + Impression directe quadri avec soutien de blanc</t>
  </si>
  <si>
    <t>(L)16 x (H)16 cm</t>
  </si>
  <si>
    <t>SCMY</t>
  </si>
  <si>
    <t xml:space="preserve">Sculpture mythologique / CP 5 mm + Impression directe quadri avec soutien de blanc + Découpe à la forme </t>
  </si>
  <si>
    <t>(L)18 x (H)25 cm</t>
  </si>
  <si>
    <t xml:space="preserve">MATE	</t>
  </si>
  <si>
    <t>Matériauthèque / CP 5 mm + Impression directe quadri avec soutien de blanc</t>
  </si>
  <si>
    <t xml:space="preserve">MOA	</t>
  </si>
  <si>
    <t xml:space="preserve">Mosaîque d’animaux / CP 5 mm + Impression directe quadri avec soutien de blanc </t>
  </si>
  <si>
    <t>(L)12 x (H)17 cm</t>
  </si>
  <si>
    <t>MMY-F</t>
  </si>
  <si>
    <t>Mot mystère - Fixe / CP 5 mm + Impression directe quadri avec soutien de blanc</t>
  </si>
  <si>
    <t>(L)7,5 x (H)20 cm</t>
  </si>
  <si>
    <t>MMY-C</t>
  </si>
  <si>
    <t xml:space="preserve">Mot mystère - Coulissant / CP 5 mm + Impression directe quadri avec soutien de blanc </t>
  </si>
  <si>
    <t>(L)7,5 x (H)10 cm</t>
  </si>
  <si>
    <t>AQS-F</t>
  </si>
  <si>
    <t>À quoi ça sert ? – Fixe / CP 5 mm + Impression directe quadri avec soutien de blanc</t>
  </si>
  <si>
    <t>PNJ</t>
  </si>
  <si>
    <t>Portrait Nelie Jacquemart / CP 5 mm + Impression directe quadri avec soutien de blanc</t>
  </si>
  <si>
    <t xml:space="preserve">(L)32 x (H)45 cm </t>
  </si>
  <si>
    <t xml:space="preserve">QEC	</t>
  </si>
  <si>
    <r>
      <rPr>
        <sz val="10"/>
        <color rgb="FF000000"/>
        <rFont val="Arial"/>
        <family val="2"/>
      </rPr>
      <t>Qui est-ce ? / CP 5 mm + 1 tranche biseautée</t>
    </r>
    <r>
      <rPr>
        <sz val="10"/>
        <color rgb="FFC0504D"/>
        <rFont val="Arial"/>
        <family val="2"/>
      </rPr>
      <t xml:space="preserve"> (CP fourni par le lot 3) </t>
    </r>
    <r>
      <rPr>
        <sz val="10"/>
        <color rgb="FF000000"/>
        <rFont val="Arial"/>
        <family val="2"/>
      </rPr>
      <t>+ Impression directe quadri avec soutien de blanc, recto-verso</t>
    </r>
  </si>
  <si>
    <t>(L)5,5 x (H)7 cm</t>
  </si>
  <si>
    <t>ODT-C</t>
  </si>
  <si>
    <t>Odeur des tableaux – Couvercle / CP 5 mm + découpe en rond + Impression directe quadri avec soutien de blanc</t>
  </si>
  <si>
    <t>(L)6 x (H)6 cm</t>
  </si>
  <si>
    <t>JT-M</t>
  </si>
  <si>
    <t>Jeu de taquin – Modèle / CP 5 mm + Impression directe quadri avec soutien de blanc</t>
  </si>
  <si>
    <t>(L)10 x (H)10 cm</t>
  </si>
  <si>
    <t>JT-P</t>
  </si>
  <si>
    <r>
      <rPr>
        <sz val="10"/>
        <color rgb="FF000000"/>
        <rFont val="Arial"/>
        <family val="2"/>
      </rPr>
      <t xml:space="preserve">Jeu de taquin – Pièce / CP 5 mm usiné </t>
    </r>
    <r>
      <rPr>
        <sz val="10"/>
        <color theme="5"/>
        <rFont val="Arial"/>
        <family val="2"/>
      </rPr>
      <t>(CP fourni par le 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</si>
  <si>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(L)8 x (H)8 cm</t>
  </si>
  <si>
    <t>MLF-B</t>
  </si>
  <si>
    <t>Millefeuille – base / CP 5 mm + Impression directe quadri avec soutien de blanc</t>
  </si>
  <si>
    <t>(L)17,5 x (H)23 cm</t>
  </si>
  <si>
    <t>PMMA 3 MM TRANSLUCIDE IMPRIMÉ</t>
  </si>
  <si>
    <t>DIAP</t>
  </si>
  <si>
    <t>Diapositive / Pmma 3 mm translucide + Impression directe quadri avec soutien de blanc</t>
  </si>
  <si>
    <t xml:space="preserve">(L)15 x (H)21 cm </t>
  </si>
  <si>
    <t>MEN-P	1</t>
  </si>
  <si>
    <t>Compose ton menu – Pochoir (1) / Pmma 3 mm translucide coloré + Découpe à la forme + Impression directe blanc</t>
  </si>
  <si>
    <t>(L)10 x (H)12,5 cm</t>
  </si>
  <si>
    <t>MEN-P	2</t>
  </si>
  <si>
    <t>Compose ton menu – Pochoir (2) / Pmma 3 mm translucide coloré + Découpe à la forme + Impression directe blanc</t>
  </si>
  <si>
    <t>(L)12,5 x (H)17 cm</t>
  </si>
  <si>
    <t xml:space="preserve">AQS-C	</t>
  </si>
  <si>
    <t>À quoi ça sert ? – Clapet / Pmma 3 mm translucide + Impression directe quadri</t>
  </si>
  <si>
    <t>ODT-I</t>
  </si>
  <si>
    <t>Odeur des tableaux – Image / Pmma 1 mm translucide + Impression directe quadri</t>
  </si>
  <si>
    <t>(L)14 x (H)14 cm</t>
  </si>
  <si>
    <t>MLF-C</t>
  </si>
  <si>
    <t>Millefeuille – Coulissant / Pmma 3 mm translucide + Impression directe quadri avec ou sans soutien de blanc</t>
  </si>
  <si>
    <t>IMPRESSION SUR PAPIER</t>
  </si>
  <si>
    <t xml:space="preserve">MEN-F	</t>
  </si>
  <si>
    <t>Compose ton menu – Feuille / Papier 120 gr  + Impression quadri</t>
  </si>
  <si>
    <t xml:space="preserve">MEN-B	</t>
  </si>
  <si>
    <t>Compose ton menu – Bloc / Papier 120 gr + Impression quadri + 50 feuilles avec dos carré collé (bloc de 50 feuilles à détacher)</t>
  </si>
  <si>
    <t>(L)21 x (H)29,7 cm</t>
  </si>
  <si>
    <t>IMPRESSION SUR ADHESIF BLANC</t>
  </si>
  <si>
    <t>ROU</t>
  </si>
  <si>
    <t>Rouleau collection / Adhésif opaque blanc mat + Impression quadri</t>
  </si>
  <si>
    <t>(L)15 x (H)60 cm</t>
  </si>
  <si>
    <t xml:space="preserve">MOST	</t>
  </si>
  <si>
    <t>Mosaîque tissu / Adhésif opaque blanc mat + Impression quadri</t>
  </si>
  <si>
    <t xml:space="preserve">(L)10 x (H)1,2 cm </t>
  </si>
  <si>
    <t xml:space="preserve">JT-F	</t>
  </si>
  <si>
    <t>Jeu de taquin – Fond / Adhesif opaque blanc mat / Impression quadri</t>
  </si>
  <si>
    <t xml:space="preserve">(L)24 x (H)24 cm </t>
  </si>
  <si>
    <t xml:space="preserve">MLF-P	</t>
  </si>
  <si>
    <t>Millefeuille – Pastilles / Adhesif blanc + Impression quadri + découpe</t>
  </si>
  <si>
    <t>Planche A4</t>
  </si>
  <si>
    <r>
      <rPr>
        <b/>
        <sz val="12"/>
        <color theme="1"/>
        <rFont val="Arial"/>
        <family val="2"/>
      </rPr>
      <t>Pose et maintenance –</t>
    </r>
    <r>
      <rPr>
        <b/>
        <sz val="12"/>
        <color theme="5"/>
        <rFont val="Arial"/>
        <family val="2"/>
      </rPr>
      <t xml:space="preserve"> L 'assemblage et la fixation des pièces sont réalisés par l'agenceur (lot 3) </t>
    </r>
  </si>
  <si>
    <t>Ens.</t>
  </si>
  <si>
    <t>CELLULES MUSÉALES</t>
  </si>
  <si>
    <t xml:space="preserve">SERIGRAPHIE </t>
  </si>
  <si>
    <t>CC</t>
  </si>
  <si>
    <t>Citation cellules / Sérigraphie 1 ton sur cimaise peinte ou miroir</t>
  </si>
  <si>
    <t>(L)100 x (H)40 cm</t>
  </si>
  <si>
    <r>
      <rPr>
        <b/>
        <sz val="12"/>
        <color rgb="FF000000"/>
        <rFont val="Arial"/>
        <family val="2"/>
      </rPr>
      <t>CP BOULEAU 18 MM IMPRIMÉ</t>
    </r>
    <r>
      <rPr>
        <b/>
        <sz val="12"/>
        <color theme="5"/>
        <rFont val="Arial"/>
        <family val="2"/>
      </rPr>
      <t xml:space="preserve"> (CP ET SYSTÈME DE FIXATION FOURNIS PAR LE LOT 3)</t>
    </r>
  </si>
  <si>
    <t>TIC</t>
  </si>
  <si>
    <r>
      <rPr>
        <sz val="10"/>
        <color rgb="FF000000"/>
        <rFont val="Arial"/>
        <family val="2"/>
      </rPr>
      <t xml:space="preserve">Titre de cellule / CP 18 mm peint recto-verso et tranches + socle et lestage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1 ton</t>
    </r>
  </si>
  <si>
    <t>(L)70 x (H)200 cm</t>
  </si>
  <si>
    <t>TXC</t>
  </si>
  <si>
    <r>
      <rPr>
        <sz val="10"/>
        <color rgb="FF000000"/>
        <rFont val="Arial"/>
        <family val="2"/>
      </rPr>
      <t xml:space="preserve">Texte de cellule / CP 18 mm peint recto-verso et tranches + socle et lestage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1 ton</t>
    </r>
  </si>
  <si>
    <t>(L)70 x (H)150 cm</t>
  </si>
  <si>
    <t>TPC-1</t>
  </si>
  <si>
    <r>
      <rPr>
        <sz val="10"/>
        <color rgb="FF000000"/>
        <rFont val="Arial"/>
        <family val="2"/>
      </rPr>
      <t xml:space="preserve">Texte de partie cellule 1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2 tons</t>
    </r>
  </si>
  <si>
    <t>(L)50 x (H)170 cm</t>
  </si>
  <si>
    <t>TSC</t>
  </si>
  <si>
    <r>
      <rPr>
        <sz val="10"/>
        <color rgb="FF000000"/>
        <rFont val="Arial"/>
        <family val="2"/>
      </rPr>
      <t xml:space="preserve">Texte de section cellules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1 ton</t>
    </r>
  </si>
  <si>
    <t>(L)22 x (H)130 cm</t>
  </si>
  <si>
    <t xml:space="preserve">TSC-4	</t>
  </si>
  <si>
    <r>
      <rPr>
        <sz val="10"/>
        <color rgb="FF000000"/>
        <rFont val="Arial"/>
        <family val="2"/>
      </rPr>
      <t xml:space="preserve">Texte de section cellule 4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1 ton</t>
    </r>
  </si>
  <si>
    <t>(L)25,5 x (H)130 cm</t>
  </si>
  <si>
    <t>RMF1</t>
  </si>
  <si>
    <r>
      <rPr>
        <sz val="10"/>
        <color rgb="FF000000"/>
        <rFont val="Arial"/>
        <family val="2"/>
      </rPr>
      <t xml:space="preserve">Reproduction moyen format (1)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</si>
  <si>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(L)93 x (H)110 cm</t>
  </si>
  <si>
    <t>RMF2</t>
  </si>
  <si>
    <r>
      <rPr>
        <sz val="10"/>
        <color rgb="FF000000"/>
        <rFont val="Arial"/>
        <family val="2"/>
      </rPr>
      <t xml:space="preserve">Reproduction moyen format (2)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</si>
  <si>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(L)73 x (H)110 cm</t>
  </si>
  <si>
    <t>RMF3</t>
  </si>
  <si>
    <r>
      <rPr>
        <sz val="10"/>
        <color rgb="FF000000"/>
        <rFont val="Arial"/>
        <family val="2"/>
      </rPr>
      <t xml:space="preserve">Reproduction moyen format (3)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</si>
  <si>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(L)151 x (H)65 cm</t>
  </si>
  <si>
    <t>RMF4</t>
  </si>
  <si>
    <r>
      <rPr>
        <sz val="10"/>
        <color rgb="FF000000"/>
        <rFont val="Arial"/>
        <family val="2"/>
      </rPr>
      <t xml:space="preserve">Reproduction moyen format (4)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</si>
  <si>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 xml:space="preserve">(L)120 x (H)65 cm </t>
  </si>
  <si>
    <t>RMF5</t>
  </si>
  <si>
    <r>
      <rPr>
        <sz val="10"/>
        <color rgb="FF000000"/>
        <rFont val="Arial"/>
        <family val="2"/>
      </rPr>
      <t xml:space="preserve">Reproduction moyen format (5)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</si>
  <si>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(L)152 x (H)115 cm</t>
  </si>
  <si>
    <t>RMF6</t>
  </si>
  <si>
    <r>
      <rPr>
        <sz val="10"/>
        <color rgb="FF000000"/>
        <rFont val="Arial"/>
        <family val="2"/>
      </rPr>
      <t xml:space="preserve">Reproduction moyen format (6)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</si>
  <si>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(L)97 x (H)70 cm</t>
  </si>
  <si>
    <t>RMF7</t>
  </si>
  <si>
    <r>
      <rPr>
        <sz val="10"/>
        <color rgb="FF000000"/>
        <rFont val="Arial"/>
        <family val="2"/>
      </rPr>
      <t xml:space="preserve">Reproduction moyen format (7)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</si>
  <si>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(L)100 x (H)80 cm</t>
  </si>
  <si>
    <t>RMF8</t>
  </si>
  <si>
    <r>
      <rPr>
        <sz val="10"/>
        <color rgb="FF000000"/>
        <rFont val="Arial"/>
        <family val="2"/>
      </rPr>
      <t xml:space="preserve">Reproduction moyen format (8)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</si>
  <si>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(L)65 x (H)50 cm</t>
  </si>
  <si>
    <t>RGF1</t>
  </si>
  <si>
    <r>
      <rPr>
        <sz val="10"/>
        <color rgb="FF000000"/>
        <rFont val="Arial"/>
        <family val="2"/>
      </rPr>
      <t xml:space="preserve">Reproduction grand format (1)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</si>
  <si>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 xml:space="preserve">(L)120 x (H)200 cm </t>
  </si>
  <si>
    <t>RGF2</t>
  </si>
  <si>
    <r>
      <rPr>
        <sz val="10"/>
        <color rgb="FF000000"/>
        <rFont val="Arial"/>
        <family val="2"/>
      </rPr>
      <t xml:space="preserve">Reproduction grand format (2)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</si>
  <si>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(L)90 x (H)200 cm</t>
  </si>
  <si>
    <t>RGF3</t>
  </si>
  <si>
    <r>
      <rPr>
        <sz val="10"/>
        <color rgb="FF000000"/>
        <rFont val="Arial"/>
        <family val="2"/>
      </rPr>
      <t xml:space="preserve">Reproduction grand format (3)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</si>
  <si>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(L)40 x (H)150 cm</t>
  </si>
  <si>
    <t>RGF4</t>
  </si>
  <si>
    <r>
      <rPr>
        <sz val="10"/>
        <color rgb="FF000000"/>
        <rFont val="Arial"/>
        <family val="2"/>
      </rPr>
      <t xml:space="preserve">Reproduction grand format (4)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</si>
  <si>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 xml:space="preserve">(L)110 x (H)200 cm </t>
  </si>
  <si>
    <t>RGF5</t>
  </si>
  <si>
    <r>
      <rPr>
        <sz val="10"/>
        <color rgb="FF000000"/>
        <rFont val="Arial"/>
        <family val="2"/>
      </rPr>
      <t xml:space="preserve">Reproduction grand format (5)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</si>
  <si>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(L)108 x (H)200 cm</t>
  </si>
  <si>
    <t>RGF6</t>
  </si>
  <si>
    <r>
      <rPr>
        <sz val="10"/>
        <color rgb="FF000000"/>
        <rFont val="Arial"/>
        <family val="2"/>
      </rPr>
      <t xml:space="preserve">Reproduction grand format (6)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</si>
  <si>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(L)60 x (H)200 cm</t>
  </si>
  <si>
    <t>RGF7</t>
  </si>
  <si>
    <r>
      <rPr>
        <sz val="10"/>
        <color rgb="FF000000"/>
        <rFont val="Arial"/>
        <family val="2"/>
      </rPr>
      <t xml:space="preserve">Reproduction grand format (8)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</si>
  <si>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(L)64 x (H)170 cm</t>
  </si>
  <si>
    <t>RGF8</t>
  </si>
  <si>
    <r>
      <rPr>
        <sz val="10"/>
        <color rgb="FF000000"/>
        <rFont val="Arial"/>
        <family val="2"/>
      </rPr>
      <t xml:space="preserve">Reproduction grand format (9) / CP 18 mm peint recto-verso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</si>
  <si>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(L)100 x (H)200 cm</t>
  </si>
  <si>
    <t>RGF9</t>
  </si>
  <si>
    <r>
      <rPr>
        <sz val="10"/>
        <color rgb="FF000000"/>
        <rFont val="Arial"/>
        <family val="2"/>
      </rPr>
      <t xml:space="preserve">Reproduction grand format (10) / CP 18 mm peint recto-vers et tranches + fixation murale </t>
    </r>
    <r>
      <rPr>
        <sz val="10"/>
        <color theme="5"/>
        <rFont val="Arial"/>
        <family val="2"/>
      </rPr>
      <t>(lot 3)</t>
    </r>
    <r>
      <rPr>
        <sz val="10"/>
        <color rgb="FF000000"/>
        <rFont val="Arial"/>
        <family val="2"/>
      </rPr>
      <t xml:space="preserve"> + Impression directe quadri avec soutien de blanc</t>
    </r>
  </si>
  <si>
    <t>(L)80 x (H)200 cm</t>
  </si>
  <si>
    <t>FOREX 3 MM IMPRIMÉ</t>
  </si>
  <si>
    <t>RPF 1</t>
  </si>
  <si>
    <t>Reproduction petit format (1) / Forex 3 mm laqué recto-verso et tranches + Impression directe quadri</t>
  </si>
  <si>
    <t>(L)35 x (H)45 cm</t>
  </si>
  <si>
    <t>RPF 2</t>
  </si>
  <si>
    <t>Reproduction petit format (2) / Forex 3 mm laqué recto-verso et tranches + Impression directe quadri</t>
  </si>
  <si>
    <t>(L)25 x (H)35 cm</t>
  </si>
  <si>
    <t>RPF 3</t>
  </si>
  <si>
    <t>Reproduction petit format (3) / Forex 3 mm laqué recto-verso et tranches + Impression directe quadri</t>
  </si>
  <si>
    <t>(L)15 x (H)20 cm</t>
  </si>
  <si>
    <t>RPF 4</t>
  </si>
  <si>
    <t>Reproduction petit format (4) / Forex 3 mm laqué recto-verso et tranches + Impression directe quadri</t>
  </si>
  <si>
    <t>(L)30 x (H)20 cm</t>
  </si>
  <si>
    <t>CSC</t>
  </si>
  <si>
    <t>Cartel simple ou groupé-simple cellules / Forex 3 mm laqué recto-verso et tranches + Impression directe 1 ton</t>
  </si>
  <si>
    <t>(L)14 x (H)8,5 cm</t>
  </si>
  <si>
    <t>CHC</t>
  </si>
  <si>
    <t>Cartel détaillé ou groupé-détaillé horizontal cellules / Forex 3 mm laqué recto-verso et tranches + Impression directe 1 ton</t>
  </si>
  <si>
    <t>(L)28 x (H)8,5 cm</t>
  </si>
  <si>
    <t>CVC</t>
  </si>
  <si>
    <t>Cartel détaillé ou groupé-détaillé vertical cellules / Forex 3 mm laqué recto-verso et tranches + Impression directe 1 ton</t>
  </si>
  <si>
    <t xml:space="preserve">(L)14 x (H)20 cm </t>
  </si>
  <si>
    <t xml:space="preserve">CGPC	</t>
  </si>
  <si>
    <t>Cartel groupé sur potelet Cellules / Forex 3 mm laqué recto-verso et tranches + Impression directe 1 ton</t>
  </si>
  <si>
    <t>(L)28 x (H)20 cm</t>
  </si>
  <si>
    <t xml:space="preserve"> Pose et maintenance </t>
  </si>
  <si>
    <t>Forfait 6 jours</t>
  </si>
  <si>
    <t>PARCOURS CHÂTEAU-MUSÉE</t>
  </si>
  <si>
    <t>ALUMINIUM LAQUÉ 5 MM</t>
  </si>
  <si>
    <t>ID.1</t>
  </si>
  <si>
    <t>Identification salle 1 / Fourniture aluminium 5mm laqué recto-verso et tranches + impression directe 1 ton + 2 fentes + 2 sangles ton sur ton + 4 écrous ton sur ton</t>
  </si>
  <si>
    <t>ID.2</t>
  </si>
  <si>
    <t>Identification salle 2 / Fourniture aluminium 5mm laqué recto-verso et tranches + impression directe 1 ton + 2 fentes + 2 sangles ton sur ton + 4 écrous ton sur ton</t>
  </si>
  <si>
    <t>ID.3</t>
  </si>
  <si>
    <t>Identification salle 3 / Fourniture aluminium 5mm laqué recto-verso et tranches + impression directe 1 ton + 2 fentes + 2 sangles ton sur ton + 4 écrous ton sur ton</t>
  </si>
  <si>
    <t>(L)57 x (H)8 cm</t>
  </si>
  <si>
    <t>CGP</t>
  </si>
  <si>
    <t>Cartels groupés silhouettes / Fourniture aluminium 5mm laqué recto-verso et tranches + impression directe 2 tons</t>
  </si>
  <si>
    <t>CGP-S.1</t>
  </si>
  <si>
    <t>Cartel groupé silhouettes salon oriental 1 / Fourniture aluminium 5mm laqué recto-verso et tranches + impression directe 2 tons</t>
  </si>
  <si>
    <t>(L)90 x (H)40 cm</t>
  </si>
  <si>
    <t>CGP-S.2</t>
  </si>
  <si>
    <t>Cartel groupé silhouettes salon oriental 2 / Fourniture aluminium 5mm laqué recto-verso et tranches + impression directe 2 tons</t>
  </si>
  <si>
    <t>(L)72 x (H)40 cm</t>
  </si>
  <si>
    <t>PHA1</t>
  </si>
  <si>
    <t>Cartels œuvres phares sur mise à distance / Fourniture aluminium 5mm laqué recto-verso et tranches + impression directe 2 tons</t>
  </si>
  <si>
    <t>PHA2</t>
  </si>
  <si>
    <t>Cartels œuvres phares sur mobilier / Fourniture aluminium 5mm laqué recto-verso et tranches + impression directe 2 tons</t>
  </si>
  <si>
    <t>(L)50 x (H)20 cm</t>
  </si>
  <si>
    <t>PHA3</t>
  </si>
  <si>
    <t>(L)50 x (H)18 cm</t>
  </si>
  <si>
    <t>CGD-S.2</t>
  </si>
  <si>
    <t>Cartel groupé simple spécial / Fourniture aluminium 5mm laqué recto-verso et tranches + impression directe 1 ton</t>
  </si>
  <si>
    <t>(L)60 x (H)18 cm</t>
  </si>
  <si>
    <t>SIG-1</t>
  </si>
  <si>
    <t>Panneau signalétique audioguides / Fourniture aluminium 5mm laqué recto-verso et tranches + sérigraphie 1 ton + 1 pli à 90°</t>
  </si>
  <si>
    <t>(L)40 x (H)20 cm</t>
  </si>
  <si>
    <t>SIG-3</t>
  </si>
  <si>
    <t>Directionnels / Fourniture aluminium 5mm laqué recto-verso et tranches + impression directe 1 ton</t>
  </si>
  <si>
    <t>(L)36 x (H)15 cm</t>
  </si>
  <si>
    <t>FOREX LAQUÉ 5 MM</t>
  </si>
  <si>
    <t>PHA4</t>
  </si>
  <si>
    <t>Cartels œuvres phares sur fiche / Fourniture forex 5mm laqué recto-verso et tranches + impression directe 2 tons</t>
  </si>
  <si>
    <t>(L)21 x (H)30 cm</t>
  </si>
  <si>
    <t>PHA5</t>
  </si>
  <si>
    <t>Cartels œuvres phares au mur / Fourniture forex 5mm laqué recto-verso et tranches + impression directe 2 tons</t>
  </si>
  <si>
    <t>CFI</t>
  </si>
  <si>
    <t>Cartels groupés fiches vitrines / Fourniture forex 5mm laqué recto-verso et tranches + impression directe 2 tons recto-verso</t>
  </si>
  <si>
    <t>CFIM</t>
  </si>
  <si>
    <t>CGT.1</t>
  </si>
  <si>
    <t>Cartels groupés à tirer / Fourniture forex 5mm laqué recto-verso et tranches + impression directe 1 ton</t>
  </si>
  <si>
    <t>(L)33,5 x (H)40 cm</t>
  </si>
  <si>
    <t>CGT.2</t>
  </si>
  <si>
    <t>(L)36,5 x (H)40 cm</t>
  </si>
  <si>
    <t>FOREX LAQUÉ 3 MM</t>
  </si>
  <si>
    <t>PHA6</t>
  </si>
  <si>
    <t>Cartel œuvre phare sur socle / Fourniture forex 5mm laqué recto-verso et tranches + impression directe 2 tons</t>
  </si>
  <si>
    <t>(L)60 x (H)20 cm</t>
  </si>
  <si>
    <t>PHA7</t>
  </si>
  <si>
    <t>Cartel œuvres phare sur socle / Fourniture forex 3mm laqué recto-verso et tranches + impression directe 2 tons</t>
  </si>
  <si>
    <t>(L)110 x (H)30 cm</t>
  </si>
  <si>
    <t>PHA8</t>
  </si>
  <si>
    <t>(L)100 x (H)20 cm</t>
  </si>
  <si>
    <t>CS</t>
  </si>
  <si>
    <t>Cartels simples / Fourniture forex 3mm laqué recto-verso et tranches + impression directe 1 ton</t>
  </si>
  <si>
    <t>(L)10 x (H)6 cm</t>
  </si>
  <si>
    <t>CD</t>
  </si>
  <si>
    <t>Cartels simples détaillés / Fourniture forex 3mm laqué recto-verso et tranches + impression directe 1 ton</t>
  </si>
  <si>
    <t>(L)10 x (H)16 cm</t>
  </si>
  <si>
    <t>CGS</t>
  </si>
  <si>
    <t>Cartels groupés simples / Fourniture forex 3mm laqué recto-verso et tranches + impression directe 1 ton</t>
  </si>
  <si>
    <t>(L)10 x (H)20 cm</t>
  </si>
  <si>
    <t>CGD</t>
  </si>
  <si>
    <t>Cartels groupés détaillés / Fourniture forex 3mm laqué recto-verso et tranches + impression directe 1 ton</t>
  </si>
  <si>
    <t>SP</t>
  </si>
  <si>
    <t>Supports pictogrammes / Fourniture forex 3mm laqué recto-verso et tranches + impression directe 1 ton</t>
  </si>
  <si>
    <t>CGS-S.1</t>
  </si>
  <si>
    <t>Cartel groupé simple spécial / Fourniture forex 3mm laqué recto-verso et tranches + impression directe 1 ton</t>
  </si>
  <si>
    <t>(L)10 x (H)18 cm</t>
  </si>
  <si>
    <t>CGS-S.2</t>
  </si>
  <si>
    <t>(L)10 x (H)26 cm</t>
  </si>
  <si>
    <t>CGD-S.1</t>
  </si>
  <si>
    <t>Cartel groupé détaillé spécial / Fourniture forex 3mm laqué recto-verso et tranches + impression directe 1 ton</t>
  </si>
  <si>
    <t>(L)40 x (H)18 cm</t>
  </si>
  <si>
    <t>CSM</t>
  </si>
  <si>
    <t>Cartels simples sur mobilier salle des moines / Fourniture forex 3mm laqué recto-verso et tranches + impression directe 1 ton</t>
  </si>
  <si>
    <t>(L)14 x (H)9 cm</t>
  </si>
  <si>
    <t>CGM-1</t>
  </si>
  <si>
    <t>Cartels groupés sur mobilier salle des moines / Fourniture forex 3mm laqué recto-verso et tranches + impression directe 1 ton</t>
  </si>
  <si>
    <t>(L)14 x (H)12 cm</t>
  </si>
  <si>
    <t>CGM-2</t>
  </si>
  <si>
    <t>(L)14 x (H)18 cm</t>
  </si>
  <si>
    <t>CGM-3</t>
  </si>
  <si>
    <t>Cartel groupé vitrine mur A salle des moines / Fourniture forex 3mm laqué recto-verso et tranches + impression directe 1 ton</t>
  </si>
  <si>
    <t>(L)10 x (H)24 cm</t>
  </si>
  <si>
    <t>CGM-4</t>
  </si>
  <si>
    <t>Cartel groupé fixe salle des moines / Fourniture forex 3mm laqué recto-verso et tranches + impression directe 1 ton</t>
  </si>
  <si>
    <t>(L)14 x (H)24 cm</t>
  </si>
  <si>
    <t>CGM-5</t>
  </si>
  <si>
    <t>(L)28 x (H)24 cm</t>
  </si>
  <si>
    <t>CGM-6</t>
  </si>
  <si>
    <t>(L)14 x (H)52 cm</t>
  </si>
  <si>
    <t>CGM-7</t>
  </si>
  <si>
    <t>(L)14 x (H)46 cm</t>
  </si>
  <si>
    <t>TIV</t>
  </si>
  <si>
    <t>Textes intérieurs vitrines NJA / Fourniture forex 3mm laqué recto-verso et tranches + impression directe 1 ton pour le texte + impression directe CMJN avec soutien de blanc pour l’image</t>
  </si>
  <si>
    <t>(L)26 x (H)34 cm</t>
  </si>
  <si>
    <t>SIG-4</t>
  </si>
  <si>
    <t>Grandes identifications toilettes / Fourniture forex 3mm laqué recto-verso et tranches + impression directe 1 ton + fixation entretoise</t>
  </si>
  <si>
    <t>SIG-5</t>
  </si>
  <si>
    <t>Petites identifications toilettes et ascenseur / Fourniture forex 3mm laqué recto-verso et tranches + impression directe 1 ton + fixation entretoise</t>
  </si>
  <si>
    <t>EQ-1</t>
  </si>
  <si>
    <t>Equerre de fixation et d’inclinaison / Fourniture forex 3mm laqué recto-verso et tranches + 1 pli</t>
  </si>
  <si>
    <t>(L)50 x (H)10,6 cm</t>
  </si>
  <si>
    <t>EQ-2</t>
  </si>
  <si>
    <t>(L)60 x (H)21,9 cm</t>
  </si>
  <si>
    <t>EQ-3</t>
  </si>
  <si>
    <t>(L)100 x (H)21,9 cm</t>
  </si>
  <si>
    <t>FOREX LAQUÉ 2 MM</t>
  </si>
  <si>
    <t>EQ-4</t>
  </si>
  <si>
    <t>Equerre de fixation et d’inclinaison / Fourniture forex 2mm laqué recto-verso et tranches + 1 pli</t>
  </si>
  <si>
    <t>EQ-5</t>
  </si>
  <si>
    <t>(L)26 x (H)5 cm</t>
  </si>
  <si>
    <t>PEINTURE POCHOIR</t>
  </si>
  <si>
    <t>IDV.1</t>
  </si>
  <si>
    <t>Identification de vitrine NJA / Peinture pochoir noire sur menuiserie</t>
  </si>
  <si>
    <t>(L)75 x (H)6,5 cm</t>
  </si>
  <si>
    <t>IDV.2</t>
  </si>
  <si>
    <t>(L)30 x (H)6,5 cm</t>
  </si>
  <si>
    <t>IDV.3</t>
  </si>
  <si>
    <t>(L)125 x (H)6,5 cm</t>
  </si>
  <si>
    <t>IDV.4</t>
  </si>
  <si>
    <t>IDV.5</t>
  </si>
  <si>
    <t>(L)30 x (H)10 cm</t>
  </si>
  <si>
    <t>IDV.6</t>
  </si>
  <si>
    <t>(L)80 x (H)6,5 cm</t>
  </si>
  <si>
    <t>IDV.7</t>
  </si>
  <si>
    <t>(L)95 x (H)6,5 cm</t>
  </si>
  <si>
    <t>IDV.8</t>
  </si>
  <si>
    <t>(L)95 x (H)10 cm</t>
  </si>
  <si>
    <t>PICTO</t>
  </si>
  <si>
    <t>Pictogramme cartel à tirer / Peinture pochoir noire sur menuiserie</t>
  </si>
  <si>
    <t>(L)5 x (H)3,5 cm</t>
  </si>
  <si>
    <t>IMPRESSION DIRECTE</t>
  </si>
  <si>
    <t>BAR</t>
  </si>
  <si>
    <r>
      <rPr>
        <sz val="10"/>
        <color rgb="FF000000"/>
        <rFont val="Arial"/>
        <family val="2"/>
      </rPr>
      <t xml:space="preserve">Barrettes cartels à tirer / Impression directe 1 ton sur tasseau de bois 3x3cm teint au brou de noix </t>
    </r>
    <r>
      <rPr>
        <sz val="10"/>
        <color rgb="FF953734"/>
        <rFont val="Arial"/>
        <family val="2"/>
      </rPr>
      <t>(fourniture du tasseau par le lot 3 aménagement)</t>
    </r>
  </si>
  <si>
    <t>(L)3 x (H)45 cm</t>
  </si>
  <si>
    <t>PLEXIGLASS DÉPOLI MAT TEINTÉ DANS LA MASSE</t>
  </si>
  <si>
    <t>NUM-A</t>
  </si>
  <si>
    <t>Numéro œuvre phare en vitrine / Fourniture de cube en plexiglass dépoli mat teinté dans la masse noir ou gris foncé + impression directe 1 ton sur 1 face</t>
  </si>
  <si>
    <t>(L)1,5 x (H)1,5 cm</t>
  </si>
  <si>
    <t>NUM-B</t>
  </si>
  <si>
    <t>Numéro œuvre en vitrine / Fourniture de cube en plexiglass dépoli mat translucide blanc + impression directe 1 ton sur 1 face</t>
  </si>
  <si>
    <t>PAPIER-PEINT TYPE WALL-IT</t>
  </si>
  <si>
    <t>NUM-C</t>
  </si>
  <si>
    <t>Numéro œuvre majeures en vitrines NJA / Impression 2 tons sur papier-peint type wall-it + découpe en rond</t>
  </si>
  <si>
    <t>(L)3 x (H)3 cm</t>
  </si>
  <si>
    <t>NUM-D</t>
  </si>
  <si>
    <t>Numéro œuvre en vitrines NJA / Impression 2 tons sur papier-peint type wall-it</t>
  </si>
  <si>
    <t>(L)2,2 x (H)2,2 cm</t>
  </si>
  <si>
    <t>DÉCOUPE ADHÉSIVE PERMANENTE</t>
  </si>
  <si>
    <t>SIG-2</t>
  </si>
  <si>
    <t>En-tête lutrin livre d’or / Découpe adhésive permanente teintée dans la masse dorée</t>
  </si>
  <si>
    <t>(L)40 x (H)3 cm</t>
  </si>
  <si>
    <t>ADHÉSIF PERMANENT</t>
  </si>
  <si>
    <t>SIG-6</t>
  </si>
  <si>
    <t>Vigilances marches escaliers / Adhésif permanent 1 ton</t>
  </si>
  <si>
    <t>(L)150 x (H)2 cm</t>
  </si>
  <si>
    <t>VITROPHANIE PERMANENTE</t>
  </si>
  <si>
    <t>VIG.1</t>
  </si>
  <si>
    <t xml:space="preserve">Bande de vigilance sas d'entrée / Vitrophanie permanente 2 tons avec découpe </t>
  </si>
  <si>
    <t>(L)60 x (H)6 cm</t>
  </si>
  <si>
    <t>VIG.2</t>
  </si>
  <si>
    <t>(L)60 x (H)9,5 cm</t>
  </si>
  <si>
    <t>VIG.3</t>
  </si>
  <si>
    <t>Bande de vigilance sas d'entrée / Vitrophanie permanente 2 tons</t>
  </si>
  <si>
    <t>(L)152 x (H)6 cm</t>
  </si>
  <si>
    <t>AIMANTS DE FIXATION POUR CARTELS AMOVIBLES</t>
  </si>
  <si>
    <t>AIM</t>
  </si>
  <si>
    <t>Fourniture et pose d’aimants mâles et femelles argent ou gris / 800 pièces</t>
  </si>
  <si>
    <t>BANDES DE FEUTRE DE PROTECTION POUR LES CARTELS SUR MOBILIER</t>
  </si>
  <si>
    <t>FE-1</t>
  </si>
  <si>
    <t>Fourniture et pose de fines bandes de feutre noir ou gris foncé d'épaisseur 1 mm</t>
  </si>
  <si>
    <t xml:space="preserve"> Plusieurs largeurs : (L)50 cm, (L)5 cm et (L)14 cm</t>
  </si>
  <si>
    <t>FE-2</t>
  </si>
  <si>
    <t>Fourniture et pose de fines bandes de feutre blanc cassé d'épaisseur 1 mm</t>
  </si>
  <si>
    <t xml:space="preserve"> Plusieurs largeurs : (L)5 cm et (L)10 cm</t>
  </si>
  <si>
    <t>DOE, CONSEIL ET ÉTUDES EXE ET FABRICATION</t>
  </si>
  <si>
    <t>Forfait DOE</t>
  </si>
  <si>
    <t>Forfait EXECUTION GRAPHIQUE</t>
  </si>
  <si>
    <t>POSE SUPPORTS PARCOURS PATRIMONIAL MUSÉE</t>
  </si>
  <si>
    <t>MONTANT TOTAL HT</t>
  </si>
  <si>
    <t xml:space="preserve">MONTANT TOTALTVA </t>
  </si>
  <si>
    <t>MONTANT TOTAL TTC</t>
  </si>
  <si>
    <t>SÉRIGRAPHIE</t>
  </si>
  <si>
    <t>CART-N</t>
  </si>
  <si>
    <t>Cartographie Nélie</t>
  </si>
  <si>
    <t>(L)200 x (H)100 cm</t>
  </si>
  <si>
    <t>LOT 4 – Signalétique - 2026-01-20</t>
  </si>
  <si>
    <t>DPGF Marché n°M26/6-007 L4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</si>
</sst>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\ [$€-1]_ ;_ * \-#,##0.00&quot;  &quot;[$€-1]_ ;_ * \-??_ \ [$€-1]_ ;_ @_ "/>
    <numFmt numFmtId="165" formatCode="_-* #,##0.00\ &quot;€&quot;_-;\-* #,##0.00\ &quot;€&quot;_-;_-* &quot;-&quot;??\ &quot;€&quot;_-;_-@"/>
    <numFmt numFmtId="166" formatCode="_-* #,##0.00\ [$€-40C]_-;\-* #,##0.00\ [$€-40C]_-;_-* \-??\ [$€-40C]_-;_-@"/>
  </numFmts>
  <fonts count="32">
    <font>
      <sz val="10"/>
      <color rgb="FF000000"/>
      <name val="Verdana"/>
      <scheme val="minor"/>
    </font>
    <font>
      <sz val="10"/>
      <name val="Verdana"/>
      <family val="2"/>
    </font>
    <font>
      <sz val="12"/>
      <color rgb="FF000000"/>
      <name val="Verdana"/>
      <family val="2"/>
    </font>
    <font>
      <b/>
      <sz val="12"/>
      <color theme="1"/>
      <name val="Arial"/>
      <family val="2"/>
    </font>
    <font>
      <sz val="11"/>
      <color theme="1"/>
      <name val="Helvetica Neue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22"/>
      <color theme="1"/>
      <name val="Arial"/>
      <family val="2"/>
    </font>
    <font>
      <sz val="14"/>
      <color rgb="FFFF0000"/>
      <name val="Arial"/>
      <family val="2"/>
    </font>
    <font>
      <sz val="10"/>
      <color theme="1"/>
      <name val="Museo Sans 300"/>
    </font>
    <font>
      <sz val="9"/>
      <color theme="1"/>
      <name val="Museo Sans 300"/>
    </font>
    <font>
      <b/>
      <sz val="10"/>
      <color theme="1"/>
      <name val="Museo Sans 300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2"/>
      <color rgb="FF000000"/>
      <name val="Helvetica Neue"/>
      <family val="2"/>
    </font>
    <font>
      <sz val="11"/>
      <color rgb="FF000000"/>
      <name val="Verdana"/>
      <family val="2"/>
    </font>
    <font>
      <sz val="12"/>
      <color theme="1"/>
      <name val="Helvetica Neue"/>
      <family val="2"/>
    </font>
    <font>
      <sz val="11"/>
      <color rgb="FF31859B"/>
      <name val="Helvetica Neue"/>
      <family val="2"/>
    </font>
    <font>
      <sz val="12"/>
      <color theme="1"/>
      <name val="Arial"/>
      <family val="2"/>
    </font>
    <font>
      <sz val="10"/>
      <color rgb="FFCC0000"/>
      <name val="Arial"/>
      <family val="2"/>
    </font>
    <font>
      <sz val="10"/>
      <color rgb="FFC0504D"/>
      <name val="Arial"/>
      <family val="2"/>
    </font>
    <font>
      <sz val="10"/>
      <color theme="5"/>
      <name val="Arial"/>
      <family val="2"/>
    </font>
    <font>
      <b/>
      <sz val="12"/>
      <color theme="5"/>
      <name val="Arial"/>
      <family val="2"/>
    </font>
    <font>
      <sz val="10"/>
      <color rgb="FF953734"/>
      <name val="Arial"/>
      <family val="2"/>
    </font>
    <font>
      <sz val="10"/>
      <color rgb="FF000000"/>
      <name val="Helvetica Neue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  <fill>
      <patternFill patternType="solid">
        <fgColor rgb="FFF2F2F2"/>
        <bgColor rgb="FFF2F2F2"/>
      </patternFill>
    </fill>
    <fill>
      <patternFill patternType="solid">
        <fgColor rgb="FF00B0F0"/>
        <bgColor rgb="FF00B0F0"/>
      </patternFill>
    </fill>
    <fill>
      <patternFill patternType="solid">
        <fgColor rgb="FFE5B8B7"/>
        <bgColor rgb="FFE5B8B7"/>
      </patternFill>
    </fill>
    <fill>
      <patternFill patternType="solid">
        <fgColor rgb="FFDCDCDC"/>
        <bgColor rgb="FFDCDCDC"/>
      </patternFill>
    </fill>
    <fill>
      <patternFill patternType="solid">
        <fgColor rgb="FFEDEDED"/>
        <bgColor rgb="FFEDEDED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4" fillId="0" borderId="0" xfId="0" applyFont="1"/>
    <xf numFmtId="0" fontId="9" fillId="0" borderId="0" xfId="0" applyFont="1"/>
    <xf numFmtId="164" fontId="1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left"/>
    </xf>
    <xf numFmtId="0" fontId="12" fillId="3" borderId="27" xfId="0" applyFont="1" applyFill="1" applyBorder="1" applyAlignment="1">
      <alignment horizontal="center" wrapText="1"/>
    </xf>
    <xf numFmtId="0" fontId="12" fillId="3" borderId="28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 wrapText="1"/>
    </xf>
    <xf numFmtId="0" fontId="12" fillId="3" borderId="29" xfId="0" applyFont="1" applyFill="1" applyBorder="1" applyAlignment="1">
      <alignment horizontal="center" wrapText="1"/>
    </xf>
    <xf numFmtId="0" fontId="12" fillId="3" borderId="30" xfId="0" applyFont="1" applyFill="1" applyBorder="1" applyAlignment="1">
      <alignment horizontal="center" wrapText="1"/>
    </xf>
    <xf numFmtId="0" fontId="3" fillId="6" borderId="31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/>
    </xf>
    <xf numFmtId="0" fontId="13" fillId="6" borderId="6" xfId="0" applyFont="1" applyFill="1" applyBorder="1" applyAlignment="1">
      <alignment vertical="center"/>
    </xf>
    <xf numFmtId="4" fontId="14" fillId="6" borderId="8" xfId="0" applyNumberFormat="1" applyFont="1" applyFill="1" applyBorder="1" applyAlignment="1">
      <alignment vertical="center"/>
    </xf>
    <xf numFmtId="4" fontId="14" fillId="6" borderId="32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49" fontId="15" fillId="4" borderId="6" xfId="0" applyNumberFormat="1" applyFont="1" applyFill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49" fontId="15" fillId="4" borderId="4" xfId="0" applyNumberFormat="1" applyFont="1" applyFill="1" applyBorder="1" applyAlignment="1">
      <alignment vertical="center"/>
    </xf>
    <xf numFmtId="49" fontId="16" fillId="4" borderId="4" xfId="0" applyNumberFormat="1" applyFont="1" applyFill="1" applyBorder="1" applyAlignment="1">
      <alignment horizontal="left" vertical="center"/>
    </xf>
    <xf numFmtId="4" fontId="16" fillId="4" borderId="6" xfId="0" applyNumberFormat="1" applyFont="1" applyFill="1" applyBorder="1" applyAlignment="1">
      <alignment horizontal="right" vertical="center"/>
    </xf>
    <xf numFmtId="4" fontId="16" fillId="4" borderId="32" xfId="0" applyNumberFormat="1" applyFont="1" applyFill="1" applyBorder="1" applyAlignment="1">
      <alignment horizontal="right" vertical="center"/>
    </xf>
    <xf numFmtId="4" fontId="17" fillId="4" borderId="33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vertical="center"/>
    </xf>
    <xf numFmtId="0" fontId="16" fillId="0" borderId="34" xfId="0" applyFont="1" applyBorder="1" applyAlignment="1">
      <alignment horizontal="left" vertical="center"/>
    </xf>
    <xf numFmtId="0" fontId="16" fillId="0" borderId="7" xfId="0" applyFont="1" applyBorder="1" applyAlignment="1">
      <alignment vertical="center"/>
    </xf>
    <xf numFmtId="0" fontId="16" fillId="0" borderId="7" xfId="0" applyFont="1" applyBorder="1" applyAlignment="1">
      <alignment vertical="center" wrapText="1"/>
    </xf>
    <xf numFmtId="49" fontId="16" fillId="0" borderId="6" xfId="0" applyNumberFormat="1" applyFont="1" applyBorder="1" applyAlignment="1">
      <alignment horizontal="left" vertical="center"/>
    </xf>
    <xf numFmtId="4" fontId="16" fillId="0" borderId="6" xfId="0" applyNumberFormat="1" applyFont="1" applyBorder="1" applyAlignment="1">
      <alignment horizontal="right" vertical="center" wrapText="1"/>
    </xf>
    <xf numFmtId="4" fontId="16" fillId="0" borderId="6" xfId="0" applyNumberFormat="1" applyFont="1" applyBorder="1" applyAlignment="1">
      <alignment horizontal="right" vertical="center"/>
    </xf>
    <xf numFmtId="4" fontId="16" fillId="0" borderId="3" xfId="0" applyNumberFormat="1" applyFont="1" applyBorder="1" applyAlignment="1">
      <alignment horizontal="right" vertical="center"/>
    </xf>
    <xf numFmtId="0" fontId="16" fillId="0" borderId="9" xfId="0" applyFont="1" applyBorder="1" applyAlignment="1">
      <alignment horizontal="left" vertical="center"/>
    </xf>
    <xf numFmtId="0" fontId="18" fillId="0" borderId="16" xfId="0" applyFont="1" applyBorder="1" applyAlignment="1">
      <alignment vertical="center"/>
    </xf>
    <xf numFmtId="0" fontId="16" fillId="0" borderId="9" xfId="0" applyFont="1" applyBorder="1" applyAlignment="1">
      <alignment vertical="center" wrapText="1"/>
    </xf>
    <xf numFmtId="49" fontId="16" fillId="0" borderId="3" xfId="0" applyNumberFormat="1" applyFont="1" applyBorder="1" applyAlignment="1">
      <alignment horizontal="left" vertical="center"/>
    </xf>
    <xf numFmtId="4" fontId="16" fillId="0" borderId="2" xfId="0" applyNumberFormat="1" applyFont="1" applyBorder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0" fontId="16" fillId="0" borderId="6" xfId="0" applyFont="1" applyBorder="1"/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6" fillId="0" borderId="35" xfId="0" applyFont="1" applyBorder="1" applyAlignment="1">
      <alignment horizontal="left" vertical="center"/>
    </xf>
    <xf numFmtId="0" fontId="16" fillId="0" borderId="35" xfId="0" applyFont="1" applyBorder="1" applyAlignment="1">
      <alignment vertical="center"/>
    </xf>
    <xf numFmtId="49" fontId="16" fillId="0" borderId="35" xfId="0" applyNumberFormat="1" applyFont="1" applyBorder="1" applyAlignment="1">
      <alignment horizontal="left" vertical="center"/>
    </xf>
    <xf numFmtId="4" fontId="16" fillId="0" borderId="35" xfId="0" applyNumberFormat="1" applyFont="1" applyBorder="1" applyAlignment="1">
      <alignment horizontal="right" vertical="center" wrapText="1"/>
    </xf>
    <xf numFmtId="4" fontId="16" fillId="0" borderId="35" xfId="0" applyNumberFormat="1" applyFont="1" applyBorder="1" applyAlignment="1">
      <alignment horizontal="right" vertical="center"/>
    </xf>
    <xf numFmtId="49" fontId="16" fillId="4" borderId="6" xfId="0" applyNumberFormat="1" applyFont="1" applyFill="1" applyBorder="1" applyAlignment="1">
      <alignment horizontal="left" vertical="center"/>
    </xf>
    <xf numFmtId="0" fontId="16" fillId="0" borderId="31" xfId="0" applyFont="1" applyBorder="1" applyAlignment="1">
      <alignment horizontal="left" vertical="center"/>
    </xf>
    <xf numFmtId="0" fontId="16" fillId="0" borderId="6" xfId="0" applyFont="1" applyBorder="1" applyAlignment="1">
      <alignment vertical="center" wrapText="1"/>
    </xf>
    <xf numFmtId="1" fontId="16" fillId="0" borderId="6" xfId="0" applyNumberFormat="1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36" xfId="0" applyFont="1" applyBorder="1" applyAlignment="1">
      <alignment horizontal="left" vertical="center"/>
    </xf>
    <xf numFmtId="0" fontId="3" fillId="7" borderId="31" xfId="0" applyFont="1" applyFill="1" applyBorder="1" applyAlignment="1">
      <alignment vertical="center"/>
    </xf>
    <xf numFmtId="0" fontId="3" fillId="7" borderId="6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20" fillId="7" borderId="6" xfId="0" applyFont="1" applyFill="1" applyBorder="1" applyAlignment="1">
      <alignment vertical="center"/>
    </xf>
    <xf numFmtId="165" fontId="20" fillId="7" borderId="6" xfId="0" applyNumberFormat="1" applyFont="1" applyFill="1" applyBorder="1" applyAlignment="1">
      <alignment vertical="center"/>
    </xf>
    <xf numFmtId="0" fontId="21" fillId="0" borderId="6" xfId="0" applyFont="1" applyBorder="1"/>
    <xf numFmtId="165" fontId="13" fillId="7" borderId="6" xfId="0" applyNumberFormat="1" applyFont="1" applyFill="1" applyBorder="1" applyAlignment="1">
      <alignment vertical="center"/>
    </xf>
    <xf numFmtId="0" fontId="15" fillId="8" borderId="6" xfId="0" applyFont="1" applyFill="1" applyBorder="1"/>
    <xf numFmtId="0" fontId="22" fillId="8" borderId="6" xfId="0" applyFont="1" applyFill="1" applyBorder="1"/>
    <xf numFmtId="0" fontId="2" fillId="8" borderId="6" xfId="0" applyFont="1" applyFill="1" applyBorder="1"/>
    <xf numFmtId="0" fontId="23" fillId="0" borderId="0" xfId="0" applyFont="1"/>
    <xf numFmtId="0" fontId="24" fillId="0" borderId="0" xfId="0" applyFont="1" applyAlignment="1">
      <alignment vertical="center"/>
    </xf>
    <xf numFmtId="0" fontId="15" fillId="7" borderId="6" xfId="0" applyFont="1" applyFill="1" applyBorder="1"/>
    <xf numFmtId="0" fontId="2" fillId="7" borderId="6" xfId="0" applyFont="1" applyFill="1" applyBorder="1"/>
    <xf numFmtId="4" fontId="17" fillId="7" borderId="33" xfId="0" applyNumberFormat="1" applyFont="1" applyFill="1" applyBorder="1" applyAlignment="1">
      <alignment horizontal="right" vertical="center"/>
    </xf>
    <xf numFmtId="0" fontId="25" fillId="2" borderId="39" xfId="0" applyFont="1" applyFill="1" applyBorder="1" applyAlignment="1">
      <alignment vertical="center"/>
    </xf>
    <xf numFmtId="166" fontId="3" fillId="2" borderId="40" xfId="0" applyNumberFormat="1" applyFont="1" applyFill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0" fontId="16" fillId="0" borderId="31" xfId="0" applyFont="1" applyBorder="1" applyAlignment="1">
      <alignment vertical="center"/>
    </xf>
    <xf numFmtId="49" fontId="16" fillId="0" borderId="6" xfId="0" applyNumberFormat="1" applyFont="1" applyBorder="1" applyAlignment="1">
      <alignment vertical="center"/>
    </xf>
    <xf numFmtId="4" fontId="16" fillId="0" borderId="6" xfId="0" applyNumberFormat="1" applyFont="1" applyBorder="1" applyAlignment="1">
      <alignment vertical="center" wrapText="1"/>
    </xf>
    <xf numFmtId="4" fontId="16" fillId="0" borderId="6" xfId="0" applyNumberFormat="1" applyFont="1" applyBorder="1" applyAlignment="1">
      <alignment vertical="center"/>
    </xf>
    <xf numFmtId="4" fontId="16" fillId="0" borderId="4" xfId="0" applyNumberFormat="1" applyFont="1" applyBorder="1" applyAlignment="1">
      <alignment vertical="center"/>
    </xf>
    <xf numFmtId="0" fontId="31" fillId="0" borderId="6" xfId="0" applyFont="1" applyBorder="1"/>
    <xf numFmtId="0" fontId="3" fillId="2" borderId="37" xfId="0" applyFont="1" applyFill="1" applyBorder="1" applyAlignment="1">
      <alignment horizontal="left" vertical="center"/>
    </xf>
    <xf numFmtId="0" fontId="1" fillId="0" borderId="38" xfId="0" applyFont="1" applyBorder="1"/>
    <xf numFmtId="0" fontId="3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5" fillId="0" borderId="13" xfId="0" applyFont="1" applyBorder="1" applyAlignment="1">
      <alignment horizontal="center"/>
    </xf>
    <xf numFmtId="0" fontId="0" fillId="0" borderId="0" xfId="0"/>
    <xf numFmtId="0" fontId="1" fillId="0" borderId="14" xfId="0" applyFont="1" applyBorder="1"/>
    <xf numFmtId="0" fontId="6" fillId="0" borderId="15" xfId="0" applyFont="1" applyBorder="1" applyAlignment="1">
      <alignment horizontal="center" wrapText="1"/>
    </xf>
    <xf numFmtId="0" fontId="1" fillId="0" borderId="16" xfId="0" applyFont="1" applyBorder="1"/>
    <xf numFmtId="0" fontId="1" fillId="0" borderId="17" xfId="0" applyFont="1" applyBorder="1"/>
    <xf numFmtId="49" fontId="7" fillId="5" borderId="18" xfId="0" applyNumberFormat="1" applyFont="1" applyFill="1" applyBorder="1" applyAlignment="1">
      <alignment horizontal="center"/>
    </xf>
    <xf numFmtId="0" fontId="1" fillId="0" borderId="19" xfId="0" applyFont="1" applyBorder="1"/>
    <xf numFmtId="0" fontId="1" fillId="0" borderId="20" xfId="0" applyFont="1" applyBorder="1"/>
    <xf numFmtId="0" fontId="8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4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23"/>
  <sheetViews>
    <sheetView showGridLines="0" tabSelected="1" topLeftCell="A199" zoomScale="70" zoomScaleNormal="70" workbookViewId="0">
      <selection activeCell="G124" sqref="G124"/>
    </sheetView>
  </sheetViews>
  <sheetFormatPr baseColWidth="10" defaultColWidth="11.125" defaultRowHeight="15" customHeight="1"/>
  <cols>
    <col min="1" max="1" width="11.5" customWidth="1"/>
    <col min="2" max="2" width="121.125" customWidth="1"/>
    <col min="3" max="3" width="47.75" customWidth="1"/>
    <col min="4" max="7" width="13" customWidth="1"/>
    <col min="8" max="8" width="15.75" customWidth="1"/>
    <col min="9" max="26" width="11.5" customWidth="1"/>
  </cols>
  <sheetData>
    <row r="1" spans="1:26" ht="18.75" customHeight="1">
      <c r="A1" s="78" t="s">
        <v>0</v>
      </c>
      <c r="B1" s="79"/>
      <c r="C1" s="79"/>
      <c r="D1" s="79"/>
      <c r="E1" s="79"/>
      <c r="F1" s="79"/>
      <c r="G1" s="79"/>
      <c r="H1" s="8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customHeight="1">
      <c r="A2" s="81" t="s">
        <v>1</v>
      </c>
      <c r="B2" s="82"/>
      <c r="C2" s="82"/>
      <c r="D2" s="82"/>
      <c r="E2" s="82"/>
      <c r="F2" s="82"/>
      <c r="G2" s="82"/>
      <c r="H2" s="8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8.1" customHeight="1">
      <c r="A3" s="84"/>
      <c r="B3" s="85"/>
      <c r="C3" s="85"/>
      <c r="D3" s="85"/>
      <c r="E3" s="85"/>
      <c r="F3" s="85"/>
      <c r="G3" s="85"/>
      <c r="H3" s="8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6.1" customHeight="1">
      <c r="A4" s="87" t="s">
        <v>426</v>
      </c>
      <c r="B4" s="88"/>
      <c r="C4" s="88"/>
      <c r="D4" s="88"/>
      <c r="E4" s="88"/>
      <c r="F4" s="88"/>
      <c r="G4" s="88"/>
      <c r="H4" s="8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>
      <c r="A5" s="90" t="s">
        <v>427</v>
      </c>
      <c r="B5" s="91"/>
      <c r="C5" s="91"/>
      <c r="D5" s="91"/>
      <c r="E5" s="91"/>
      <c r="F5" s="91"/>
      <c r="G5" s="91"/>
      <c r="H5" s="9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>
      <c r="A6" s="93"/>
      <c r="B6" s="94"/>
      <c r="C6" s="94"/>
      <c r="D6" s="94"/>
      <c r="E6" s="94"/>
      <c r="F6" s="94"/>
      <c r="G6" s="94"/>
      <c r="H6" s="9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>
      <c r="A7" s="96"/>
      <c r="B7" s="97"/>
      <c r="C7" s="97"/>
      <c r="D7" s="97"/>
      <c r="E7" s="97"/>
      <c r="F7" s="97"/>
      <c r="G7" s="97"/>
      <c r="H7" s="98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2"/>
      <c r="B8" s="2"/>
      <c r="C8" s="2"/>
      <c r="D8" s="3"/>
      <c r="E8" s="3"/>
      <c r="F8" s="4"/>
      <c r="G8" s="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5"/>
      <c r="B9" s="6" t="s">
        <v>2</v>
      </c>
      <c r="C9" s="6" t="s">
        <v>3</v>
      </c>
      <c r="D9" s="6" t="s">
        <v>4</v>
      </c>
      <c r="E9" s="7" t="s">
        <v>5</v>
      </c>
      <c r="F9" s="7" t="s">
        <v>6</v>
      </c>
      <c r="G9" s="8" t="s">
        <v>7</v>
      </c>
      <c r="H9" s="9" t="s">
        <v>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.75" customHeight="1">
      <c r="A11" s="10" t="s">
        <v>9</v>
      </c>
      <c r="B11" s="11"/>
      <c r="C11" s="12"/>
      <c r="D11" s="12"/>
      <c r="E11" s="12"/>
      <c r="F11" s="12"/>
      <c r="G11" s="13">
        <f>SUM(G13)</f>
        <v>0</v>
      </c>
      <c r="H11" s="14">
        <f t="shared" ref="H11:H22" si="0">G11*1.2</f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5.75" customHeight="1">
      <c r="A12" s="16" t="s">
        <v>10</v>
      </c>
      <c r="B12" s="17"/>
      <c r="C12" s="18"/>
      <c r="D12" s="19"/>
      <c r="E12" s="20"/>
      <c r="F12" s="21"/>
      <c r="G12" s="22">
        <f>SUM(G13:G14)</f>
        <v>0</v>
      </c>
      <c r="H12" s="22">
        <f t="shared" si="0"/>
        <v>0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3.5" customHeight="1">
      <c r="A13" s="24"/>
      <c r="B13" s="25" t="s">
        <v>11</v>
      </c>
      <c r="C13" s="26" t="s">
        <v>12</v>
      </c>
      <c r="D13" s="27" t="s">
        <v>13</v>
      </c>
      <c r="E13" s="28">
        <v>2</v>
      </c>
      <c r="F13" s="29"/>
      <c r="G13" s="30"/>
      <c r="H13" s="30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5" customHeight="1">
      <c r="A14" s="24"/>
      <c r="B14" s="25" t="s">
        <v>14</v>
      </c>
      <c r="C14" s="26" t="s">
        <v>12</v>
      </c>
      <c r="D14" s="27" t="s">
        <v>13</v>
      </c>
      <c r="E14" s="28">
        <v>2</v>
      </c>
      <c r="F14" s="29"/>
      <c r="G14" s="30"/>
      <c r="H14" s="30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5" customHeight="1">
      <c r="A15" s="24"/>
      <c r="B15" s="25" t="s">
        <v>15</v>
      </c>
      <c r="C15" s="26" t="s">
        <v>16</v>
      </c>
      <c r="D15" s="27" t="s">
        <v>13</v>
      </c>
      <c r="E15" s="28">
        <v>2</v>
      </c>
      <c r="F15" s="29"/>
      <c r="G15" s="30"/>
      <c r="H15" s="30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13.5" customHeight="1">
      <c r="A16" s="24"/>
      <c r="B16" s="25" t="s">
        <v>17</v>
      </c>
      <c r="C16" s="26" t="s">
        <v>16</v>
      </c>
      <c r="D16" s="27" t="s">
        <v>13</v>
      </c>
      <c r="E16" s="28">
        <v>2</v>
      </c>
      <c r="F16" s="29"/>
      <c r="G16" s="30"/>
      <c r="H16" s="30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5" customHeight="1">
      <c r="A17" s="24"/>
      <c r="B17" s="25" t="s">
        <v>18</v>
      </c>
      <c r="C17" s="26" t="s">
        <v>19</v>
      </c>
      <c r="D17" s="27" t="s">
        <v>13</v>
      </c>
      <c r="E17" s="28">
        <v>2</v>
      </c>
      <c r="F17" s="29"/>
      <c r="G17" s="30"/>
      <c r="H17" s="30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5" customHeight="1">
      <c r="A18" s="24"/>
      <c r="B18" s="25" t="s">
        <v>20</v>
      </c>
      <c r="C18" s="26" t="s">
        <v>12</v>
      </c>
      <c r="D18" s="27" t="s">
        <v>13</v>
      </c>
      <c r="E18" s="28">
        <v>2</v>
      </c>
      <c r="F18" s="29"/>
      <c r="G18" s="30"/>
      <c r="H18" s="30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5" customHeight="1">
      <c r="A19" s="24"/>
      <c r="B19" s="25" t="s">
        <v>21</v>
      </c>
      <c r="C19" s="26" t="s">
        <v>22</v>
      </c>
      <c r="D19" s="27" t="s">
        <v>13</v>
      </c>
      <c r="E19" s="28">
        <v>4</v>
      </c>
      <c r="F19" s="29"/>
      <c r="G19" s="30"/>
      <c r="H19" s="30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13.5" customHeight="1">
      <c r="A20" s="24"/>
      <c r="B20" s="25" t="s">
        <v>23</v>
      </c>
      <c r="C20" s="26" t="s">
        <v>22</v>
      </c>
      <c r="D20" s="27" t="s">
        <v>13</v>
      </c>
      <c r="E20" s="28">
        <v>2</v>
      </c>
      <c r="F20" s="29"/>
      <c r="G20" s="30"/>
      <c r="H20" s="30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5" customHeight="1">
      <c r="A21" s="24"/>
      <c r="B21" s="25" t="s">
        <v>24</v>
      </c>
      <c r="C21" s="26" t="s">
        <v>25</v>
      </c>
      <c r="D21" s="27" t="s">
        <v>13</v>
      </c>
      <c r="E21" s="28">
        <v>2</v>
      </c>
      <c r="F21" s="29"/>
      <c r="G21" s="30"/>
      <c r="H21" s="30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5.75" customHeight="1">
      <c r="A22" s="16" t="s">
        <v>26</v>
      </c>
      <c r="B22" s="17"/>
      <c r="C22" s="18"/>
      <c r="D22" s="19"/>
      <c r="E22" s="20"/>
      <c r="F22" s="21"/>
      <c r="G22" s="22">
        <f>SUM(G24:G34)</f>
        <v>0</v>
      </c>
      <c r="H22" s="22">
        <f t="shared" si="0"/>
        <v>0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3.5" customHeight="1">
      <c r="A23" s="31"/>
      <c r="B23" s="32" t="s">
        <v>27</v>
      </c>
      <c r="C23" s="33"/>
      <c r="D23" s="34"/>
      <c r="E23" s="28"/>
      <c r="F23" s="35"/>
      <c r="G23" s="36"/>
      <c r="H23" s="3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3.5" customHeight="1">
      <c r="A24" s="24"/>
      <c r="B24" s="25" t="s">
        <v>28</v>
      </c>
      <c r="C24" s="26" t="s">
        <v>29</v>
      </c>
      <c r="D24" s="27" t="s">
        <v>13</v>
      </c>
      <c r="E24" s="28">
        <v>1</v>
      </c>
      <c r="F24" s="29"/>
      <c r="G24" s="30"/>
      <c r="H24" s="30">
        <f t="shared" ref="H24:H27" si="1">G24*1.2</f>
        <v>0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13.5" customHeight="1">
      <c r="A25" s="24"/>
      <c r="B25" s="25" t="s">
        <v>30</v>
      </c>
      <c r="C25" s="26" t="s">
        <v>31</v>
      </c>
      <c r="D25" s="27" t="s">
        <v>13</v>
      </c>
      <c r="E25" s="28">
        <v>1</v>
      </c>
      <c r="F25" s="29"/>
      <c r="G25" s="30"/>
      <c r="H25" s="30">
        <f t="shared" si="1"/>
        <v>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5" customHeight="1">
      <c r="A26" s="24"/>
      <c r="B26" s="25" t="s">
        <v>32</v>
      </c>
      <c r="C26" s="37" t="s">
        <v>33</v>
      </c>
      <c r="D26" s="27" t="s">
        <v>13</v>
      </c>
      <c r="E26" s="28">
        <v>4</v>
      </c>
      <c r="F26" s="29"/>
      <c r="G26" s="30"/>
      <c r="H26" s="30">
        <f t="shared" si="1"/>
        <v>0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ht="13.5" customHeight="1">
      <c r="A27" s="24"/>
      <c r="B27" s="25" t="s">
        <v>34</v>
      </c>
      <c r="C27" s="37"/>
      <c r="D27" s="27" t="s">
        <v>13</v>
      </c>
      <c r="E27" s="28">
        <v>2</v>
      </c>
      <c r="F27" s="29"/>
      <c r="G27" s="30"/>
      <c r="H27" s="30">
        <f t="shared" si="1"/>
        <v>0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13.5" customHeight="1">
      <c r="A28" s="31"/>
      <c r="B28" s="32" t="s">
        <v>35</v>
      </c>
      <c r="C28" s="33"/>
      <c r="D28" s="34"/>
      <c r="E28" s="28"/>
      <c r="F28" s="35"/>
      <c r="G28" s="36"/>
      <c r="H28" s="3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13.5" customHeight="1">
      <c r="A29" s="24"/>
      <c r="B29" s="25" t="s">
        <v>36</v>
      </c>
      <c r="C29" s="26" t="s">
        <v>37</v>
      </c>
      <c r="D29" s="27" t="s">
        <v>13</v>
      </c>
      <c r="E29" s="28">
        <v>2</v>
      </c>
      <c r="F29" s="29"/>
      <c r="G29" s="30"/>
      <c r="H29" s="30">
        <f t="shared" ref="H29:H31" si="2">G29*1.2</f>
        <v>0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ht="13.5" customHeight="1">
      <c r="A30" s="24"/>
      <c r="B30" s="25" t="s">
        <v>38</v>
      </c>
      <c r="C30" s="26" t="s">
        <v>39</v>
      </c>
      <c r="D30" s="27" t="s">
        <v>13</v>
      </c>
      <c r="E30" s="28">
        <v>1</v>
      </c>
      <c r="F30" s="29"/>
      <c r="G30" s="30"/>
      <c r="H30" s="30">
        <f t="shared" si="2"/>
        <v>0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13.5" customHeight="1">
      <c r="A31" s="24"/>
      <c r="B31" s="25" t="s">
        <v>40</v>
      </c>
      <c r="C31" s="26" t="s">
        <v>41</v>
      </c>
      <c r="D31" s="27" t="s">
        <v>13</v>
      </c>
      <c r="E31" s="28">
        <v>4</v>
      </c>
      <c r="F31" s="29"/>
      <c r="G31" s="30"/>
      <c r="H31" s="30">
        <f t="shared" si="2"/>
        <v>0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13.5" customHeight="1">
      <c r="A32" s="31"/>
      <c r="B32" s="32" t="s">
        <v>42</v>
      </c>
      <c r="C32" s="33"/>
      <c r="D32" s="34"/>
      <c r="E32" s="28"/>
      <c r="F32" s="35"/>
      <c r="G32" s="36"/>
      <c r="H32" s="36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ht="13.5" customHeight="1">
      <c r="A33" s="24"/>
      <c r="B33" s="37" t="s">
        <v>43</v>
      </c>
      <c r="C33" s="37" t="s">
        <v>44</v>
      </c>
      <c r="D33" s="27" t="s">
        <v>13</v>
      </c>
      <c r="E33" s="28">
        <v>1</v>
      </c>
      <c r="F33" s="29"/>
      <c r="G33" s="30"/>
      <c r="H33" s="30">
        <f>G33*1.2</f>
        <v>0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13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.75" customHeight="1">
      <c r="A35" s="10" t="s">
        <v>45</v>
      </c>
      <c r="B35" s="11"/>
      <c r="C35" s="12"/>
      <c r="D35" s="12"/>
      <c r="E35" s="12"/>
      <c r="F35" s="12"/>
      <c r="G35" s="13">
        <f>G37+G41+G45+G60+G68+G72+G78</f>
        <v>0</v>
      </c>
      <c r="H35" s="14">
        <f>G35*1.2</f>
        <v>0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24.75" customHeight="1">
      <c r="A36" s="38"/>
      <c r="B36" s="38"/>
      <c r="C36" s="39"/>
      <c r="D36" s="39"/>
      <c r="E36" s="39"/>
      <c r="F36" s="39"/>
      <c r="G36" s="40"/>
      <c r="H36" s="40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5.75" customHeight="1">
      <c r="A37" s="16" t="s">
        <v>46</v>
      </c>
      <c r="B37" s="17"/>
      <c r="C37" s="18"/>
      <c r="D37" s="19"/>
      <c r="E37" s="20"/>
      <c r="F37" s="21"/>
      <c r="G37" s="22">
        <f>SUM(G38:G39)</f>
        <v>0</v>
      </c>
      <c r="H37" s="22">
        <f t="shared" ref="H37:H39" si="3">G37*1.2</f>
        <v>0</v>
      </c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3.5" customHeight="1">
      <c r="A38" s="24" t="s">
        <v>47</v>
      </c>
      <c r="B38" s="25" t="s">
        <v>48</v>
      </c>
      <c r="C38" s="26" t="s">
        <v>49</v>
      </c>
      <c r="D38" s="27" t="s">
        <v>13</v>
      </c>
      <c r="E38" s="28">
        <v>8</v>
      </c>
      <c r="F38" s="29"/>
      <c r="G38" s="30">
        <f>E38*F38</f>
        <v>0</v>
      </c>
      <c r="H38" s="30">
        <f t="shared" si="3"/>
        <v>0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3.5" customHeight="1">
      <c r="A39" s="47" t="s">
        <v>50</v>
      </c>
      <c r="B39" s="50" t="s">
        <v>51</v>
      </c>
      <c r="C39" s="50" t="s">
        <v>52</v>
      </c>
      <c r="D39" s="27" t="s">
        <v>13</v>
      </c>
      <c r="E39" s="28">
        <v>18</v>
      </c>
      <c r="F39" s="29"/>
      <c r="G39" s="69">
        <f>E39*F39</f>
        <v>0</v>
      </c>
      <c r="H39" s="69">
        <f t="shared" si="3"/>
        <v>0</v>
      </c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5" customHeight="1">
      <c r="A40" s="41"/>
      <c r="B40" s="42"/>
      <c r="C40" s="42"/>
      <c r="D40" s="43"/>
      <c r="E40" s="44"/>
      <c r="F40" s="45"/>
      <c r="G40" s="45"/>
      <c r="H40" s="4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5.75" customHeight="1">
      <c r="A41" s="18" t="s">
        <v>53</v>
      </c>
      <c r="B41" s="23"/>
      <c r="C41" s="18"/>
      <c r="D41" s="46"/>
      <c r="E41" s="20"/>
      <c r="F41" s="21"/>
      <c r="G41" s="22">
        <f>SUM(G42:G43)</f>
        <v>0</v>
      </c>
      <c r="H41" s="22">
        <f t="shared" ref="H41:H43" si="4">G41*1.2</f>
        <v>0</v>
      </c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3.5" customHeight="1">
      <c r="A42" s="70" t="s">
        <v>54</v>
      </c>
      <c r="B42" s="48" t="s">
        <v>55</v>
      </c>
      <c r="C42" s="50" t="s">
        <v>56</v>
      </c>
      <c r="D42" s="71" t="s">
        <v>13</v>
      </c>
      <c r="E42" s="72">
        <v>18</v>
      </c>
      <c r="F42" s="73"/>
      <c r="G42" s="69">
        <f>E42*F42</f>
        <v>0</v>
      </c>
      <c r="H42" s="74">
        <f t="shared" si="4"/>
        <v>0</v>
      </c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5" customHeight="1">
      <c r="A43" s="47" t="s">
        <v>57</v>
      </c>
      <c r="B43" s="48" t="s">
        <v>58</v>
      </c>
      <c r="C43" s="48" t="s">
        <v>59</v>
      </c>
      <c r="D43" s="27" t="s">
        <v>13</v>
      </c>
      <c r="E43" s="28">
        <v>1</v>
      </c>
      <c r="F43" s="29"/>
      <c r="G43" s="30">
        <f>E43*F43</f>
        <v>0</v>
      </c>
      <c r="H43" s="30">
        <f t="shared" si="4"/>
        <v>0</v>
      </c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5" customHeight="1">
      <c r="A44" s="41"/>
      <c r="B44" s="42"/>
      <c r="C44" s="42"/>
      <c r="D44" s="43"/>
      <c r="E44" s="44"/>
      <c r="F44" s="45"/>
      <c r="G44" s="45"/>
      <c r="H44" s="4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5.75" customHeight="1">
      <c r="A45" s="18" t="s">
        <v>60</v>
      </c>
      <c r="B45" s="23"/>
      <c r="C45" s="18"/>
      <c r="D45" s="46"/>
      <c r="E45" s="20"/>
      <c r="F45" s="21"/>
      <c r="G45" s="22">
        <f>SUM(G46:G58)</f>
        <v>0</v>
      </c>
      <c r="H45" s="22">
        <f t="shared" ref="H45:H58" si="5">G45*1.2</f>
        <v>0</v>
      </c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3.5" customHeight="1">
      <c r="A46" s="47" t="s">
        <v>61</v>
      </c>
      <c r="B46" s="49" t="s">
        <v>62</v>
      </c>
      <c r="C46" s="50" t="s">
        <v>63</v>
      </c>
      <c r="D46" s="27" t="s">
        <v>13</v>
      </c>
      <c r="E46" s="28">
        <v>6</v>
      </c>
      <c r="F46" s="29"/>
      <c r="G46" s="30">
        <f>E46*F46</f>
        <v>0</v>
      </c>
      <c r="H46" s="30">
        <f t="shared" si="5"/>
        <v>0</v>
      </c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5" customHeight="1">
      <c r="A47" s="47" t="s">
        <v>64</v>
      </c>
      <c r="B47" s="50" t="s">
        <v>65</v>
      </c>
      <c r="C47" s="50" t="s">
        <v>66</v>
      </c>
      <c r="D47" s="27" t="s">
        <v>13</v>
      </c>
      <c r="E47" s="28">
        <v>4</v>
      </c>
      <c r="F47" s="29"/>
      <c r="G47" s="30">
        <f t="shared" ref="G47:G58" si="6">E47*F47</f>
        <v>0</v>
      </c>
      <c r="H47" s="30">
        <f t="shared" si="5"/>
        <v>0</v>
      </c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5" customHeight="1">
      <c r="A48" s="47" t="s">
        <v>67</v>
      </c>
      <c r="B48" s="50" t="s">
        <v>68</v>
      </c>
      <c r="C48" s="50" t="s">
        <v>66</v>
      </c>
      <c r="D48" s="27" t="s">
        <v>13</v>
      </c>
      <c r="E48" s="28">
        <v>4</v>
      </c>
      <c r="F48" s="29"/>
      <c r="G48" s="30">
        <f t="shared" si="6"/>
        <v>0</v>
      </c>
      <c r="H48" s="30">
        <f t="shared" si="5"/>
        <v>0</v>
      </c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ht="13.5" customHeight="1">
      <c r="A49" s="47" t="s">
        <v>69</v>
      </c>
      <c r="B49" s="50" t="s">
        <v>70</v>
      </c>
      <c r="C49" s="50" t="s">
        <v>71</v>
      </c>
      <c r="D49" s="27" t="s">
        <v>13</v>
      </c>
      <c r="E49" s="28">
        <v>30</v>
      </c>
      <c r="F49" s="29"/>
      <c r="G49" s="30">
        <f t="shared" si="6"/>
        <v>0</v>
      </c>
      <c r="H49" s="30">
        <f t="shared" si="5"/>
        <v>0</v>
      </c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ht="13.5" customHeight="1">
      <c r="A50" s="47" t="s">
        <v>72</v>
      </c>
      <c r="B50" s="48" t="s">
        <v>73</v>
      </c>
      <c r="C50" s="50" t="s">
        <v>74</v>
      </c>
      <c r="D50" s="27" t="s">
        <v>13</v>
      </c>
      <c r="E50" s="28">
        <v>5</v>
      </c>
      <c r="F50" s="29"/>
      <c r="G50" s="30">
        <f t="shared" si="6"/>
        <v>0</v>
      </c>
      <c r="H50" s="30">
        <f t="shared" si="5"/>
        <v>0</v>
      </c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13.5" customHeight="1">
      <c r="A51" s="47" t="s">
        <v>75</v>
      </c>
      <c r="B51" s="48" t="s">
        <v>76</v>
      </c>
      <c r="C51" s="50" t="s">
        <v>77</v>
      </c>
      <c r="D51" s="27" t="s">
        <v>13</v>
      </c>
      <c r="E51" s="28">
        <v>5</v>
      </c>
      <c r="F51" s="29"/>
      <c r="G51" s="30">
        <f t="shared" si="6"/>
        <v>0</v>
      </c>
      <c r="H51" s="30">
        <f t="shared" si="5"/>
        <v>0</v>
      </c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13.5" customHeight="1">
      <c r="A52" s="47" t="s">
        <v>78</v>
      </c>
      <c r="B52" s="48" t="s">
        <v>79</v>
      </c>
      <c r="C52" s="50" t="s">
        <v>66</v>
      </c>
      <c r="D52" s="27" t="s">
        <v>13</v>
      </c>
      <c r="E52" s="28">
        <v>3</v>
      </c>
      <c r="F52" s="29"/>
      <c r="G52" s="30">
        <f t="shared" si="6"/>
        <v>0</v>
      </c>
      <c r="H52" s="30">
        <f t="shared" si="5"/>
        <v>0</v>
      </c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ht="13.5" customHeight="1">
      <c r="A53" s="47" t="s">
        <v>80</v>
      </c>
      <c r="B53" s="48" t="s">
        <v>81</v>
      </c>
      <c r="C53" s="50" t="s">
        <v>82</v>
      </c>
      <c r="D53" s="27" t="s">
        <v>13</v>
      </c>
      <c r="E53" s="28">
        <v>1</v>
      </c>
      <c r="F53" s="29"/>
      <c r="G53" s="30">
        <f t="shared" si="6"/>
        <v>0</v>
      </c>
      <c r="H53" s="30">
        <f t="shared" si="5"/>
        <v>0</v>
      </c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ht="13.5" customHeight="1">
      <c r="A54" s="47" t="s">
        <v>83</v>
      </c>
      <c r="B54" s="48" t="s">
        <v>84</v>
      </c>
      <c r="C54" s="50" t="s">
        <v>85</v>
      </c>
      <c r="D54" s="27" t="s">
        <v>13</v>
      </c>
      <c r="E54" s="28">
        <v>96</v>
      </c>
      <c r="F54" s="29"/>
      <c r="G54" s="30">
        <f t="shared" si="6"/>
        <v>0</v>
      </c>
      <c r="H54" s="30">
        <f t="shared" si="5"/>
        <v>0</v>
      </c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ht="13.5" customHeight="1">
      <c r="A55" s="47" t="s">
        <v>86</v>
      </c>
      <c r="B55" s="48" t="s">
        <v>87</v>
      </c>
      <c r="C55" s="50" t="s">
        <v>88</v>
      </c>
      <c r="D55" s="27" t="s">
        <v>13</v>
      </c>
      <c r="E55" s="28">
        <v>2</v>
      </c>
      <c r="F55" s="29"/>
      <c r="G55" s="30">
        <f t="shared" si="6"/>
        <v>0</v>
      </c>
      <c r="H55" s="30">
        <f t="shared" si="5"/>
        <v>0</v>
      </c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ht="13.5" customHeight="1">
      <c r="A56" s="47" t="s">
        <v>89</v>
      </c>
      <c r="B56" s="48" t="s">
        <v>90</v>
      </c>
      <c r="C56" s="50" t="s">
        <v>91</v>
      </c>
      <c r="D56" s="27" t="s">
        <v>13</v>
      </c>
      <c r="E56" s="28">
        <v>1</v>
      </c>
      <c r="F56" s="29"/>
      <c r="G56" s="30">
        <f t="shared" si="6"/>
        <v>0</v>
      </c>
      <c r="H56" s="30">
        <f t="shared" si="5"/>
        <v>0</v>
      </c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ht="13.5" customHeight="1">
      <c r="A57" s="47" t="s">
        <v>92</v>
      </c>
      <c r="B57" s="48" t="s">
        <v>93</v>
      </c>
      <c r="C57" s="50" t="s">
        <v>94</v>
      </c>
      <c r="D57" s="27" t="s">
        <v>13</v>
      </c>
      <c r="E57" s="28">
        <v>8</v>
      </c>
      <c r="F57" s="29"/>
      <c r="G57" s="30">
        <f t="shared" si="6"/>
        <v>0</v>
      </c>
      <c r="H57" s="30">
        <f t="shared" si="5"/>
        <v>0</v>
      </c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13.5" customHeight="1">
      <c r="A58" s="47" t="s">
        <v>95</v>
      </c>
      <c r="B58" s="48" t="s">
        <v>96</v>
      </c>
      <c r="C58" s="50" t="s">
        <v>97</v>
      </c>
      <c r="D58" s="27" t="s">
        <v>13</v>
      </c>
      <c r="E58" s="28">
        <v>1</v>
      </c>
      <c r="F58" s="29"/>
      <c r="G58" s="30">
        <f t="shared" si="6"/>
        <v>0</v>
      </c>
      <c r="H58" s="30">
        <f t="shared" si="5"/>
        <v>0</v>
      </c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13.5" customHeight="1">
      <c r="A59" s="41"/>
      <c r="B59" s="42"/>
      <c r="C59" s="42"/>
      <c r="D59" s="43"/>
      <c r="E59" s="44"/>
      <c r="F59" s="45"/>
      <c r="G59" s="45"/>
      <c r="H59" s="4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5.75" customHeight="1">
      <c r="A60" s="18" t="s">
        <v>98</v>
      </c>
      <c r="B60" s="23"/>
      <c r="C60" s="18"/>
      <c r="D60" s="46"/>
      <c r="E60" s="20"/>
      <c r="F60" s="21"/>
      <c r="G60" s="22">
        <f>SUM(G61:G66)</f>
        <v>0</v>
      </c>
      <c r="H60" s="22">
        <f t="shared" ref="H60:H66" si="7">G60*1.2</f>
        <v>0</v>
      </c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3.5" customHeight="1">
      <c r="A61" s="47" t="s">
        <v>99</v>
      </c>
      <c r="B61" s="50" t="s">
        <v>100</v>
      </c>
      <c r="C61" s="50" t="s">
        <v>101</v>
      </c>
      <c r="D61" s="27" t="s">
        <v>13</v>
      </c>
      <c r="E61" s="28">
        <v>3</v>
      </c>
      <c r="F61" s="29"/>
      <c r="G61" s="30">
        <f>E61*F61</f>
        <v>0</v>
      </c>
      <c r="H61" s="30">
        <f t="shared" si="7"/>
        <v>0</v>
      </c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13.5" customHeight="1">
      <c r="A62" s="47" t="s">
        <v>102</v>
      </c>
      <c r="B62" s="50" t="s">
        <v>103</v>
      </c>
      <c r="C62" s="50" t="s">
        <v>104</v>
      </c>
      <c r="D62" s="27" t="s">
        <v>13</v>
      </c>
      <c r="E62" s="28">
        <v>5</v>
      </c>
      <c r="F62" s="29"/>
      <c r="G62" s="30">
        <f t="shared" ref="G62:G66" si="8">E62*F62</f>
        <v>0</v>
      </c>
      <c r="H62" s="30">
        <f t="shared" si="7"/>
        <v>0</v>
      </c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13.5" customHeight="1">
      <c r="A63" s="47" t="s">
        <v>105</v>
      </c>
      <c r="B63" s="50" t="s">
        <v>106</v>
      </c>
      <c r="C63" s="50" t="s">
        <v>107</v>
      </c>
      <c r="D63" s="27" t="s">
        <v>13</v>
      </c>
      <c r="E63" s="28">
        <v>5</v>
      </c>
      <c r="F63" s="29"/>
      <c r="G63" s="30">
        <f t="shared" si="8"/>
        <v>0</v>
      </c>
      <c r="H63" s="30">
        <f t="shared" si="7"/>
        <v>0</v>
      </c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13.5" customHeight="1">
      <c r="A64" s="47" t="s">
        <v>108</v>
      </c>
      <c r="B64" s="48" t="s">
        <v>109</v>
      </c>
      <c r="C64" s="50" t="s">
        <v>66</v>
      </c>
      <c r="D64" s="27" t="s">
        <v>13</v>
      </c>
      <c r="E64" s="28">
        <v>3</v>
      </c>
      <c r="F64" s="29"/>
      <c r="G64" s="30">
        <f t="shared" si="8"/>
        <v>0</v>
      </c>
      <c r="H64" s="30">
        <f t="shared" si="7"/>
        <v>0</v>
      </c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ht="13.5" customHeight="1">
      <c r="A65" s="47" t="s">
        <v>110</v>
      </c>
      <c r="B65" s="50" t="s">
        <v>111</v>
      </c>
      <c r="C65" s="50" t="s">
        <v>112</v>
      </c>
      <c r="D65" s="27" t="s">
        <v>13</v>
      </c>
      <c r="E65" s="28">
        <v>2</v>
      </c>
      <c r="F65" s="29"/>
      <c r="G65" s="30">
        <f t="shared" si="8"/>
        <v>0</v>
      </c>
      <c r="H65" s="30">
        <f t="shared" si="7"/>
        <v>0</v>
      </c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ht="13.5" customHeight="1">
      <c r="A66" s="47" t="s">
        <v>113</v>
      </c>
      <c r="B66" s="48" t="s">
        <v>114</v>
      </c>
      <c r="C66" s="50" t="s">
        <v>97</v>
      </c>
      <c r="D66" s="27" t="s">
        <v>13</v>
      </c>
      <c r="E66" s="28">
        <v>3</v>
      </c>
      <c r="F66" s="29"/>
      <c r="G66" s="30">
        <f t="shared" si="8"/>
        <v>0</v>
      </c>
      <c r="H66" s="30">
        <f t="shared" si="7"/>
        <v>0</v>
      </c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ht="13.5" customHeight="1">
      <c r="A67" s="41"/>
      <c r="B67" s="42"/>
      <c r="C67" s="42"/>
      <c r="D67" s="43"/>
      <c r="E67" s="44"/>
      <c r="F67" s="45"/>
      <c r="G67" s="45"/>
      <c r="H67" s="4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ht="15.75" customHeight="1">
      <c r="A68" s="18" t="s">
        <v>115</v>
      </c>
      <c r="B68" s="23"/>
      <c r="C68" s="18"/>
      <c r="D68" s="46"/>
      <c r="E68" s="20"/>
      <c r="F68" s="21"/>
      <c r="G68" s="22">
        <f>SUM(G69:G70)</f>
        <v>0</v>
      </c>
      <c r="H68" s="22">
        <f t="shared" ref="H68:H70" si="9">G68*1.2</f>
        <v>0</v>
      </c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3.5" customHeight="1">
      <c r="A69" s="51" t="s">
        <v>116</v>
      </c>
      <c r="B69" s="50" t="s">
        <v>117</v>
      </c>
      <c r="C69" s="50" t="s">
        <v>16</v>
      </c>
      <c r="D69" s="34" t="s">
        <v>13</v>
      </c>
      <c r="E69" s="28">
        <v>2</v>
      </c>
      <c r="F69" s="29"/>
      <c r="G69" s="30">
        <f t="shared" ref="G69:G70" si="10">E69*F69</f>
        <v>0</v>
      </c>
      <c r="H69" s="30">
        <f t="shared" si="9"/>
        <v>0</v>
      </c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ht="13.5" customHeight="1">
      <c r="A70" s="51" t="s">
        <v>118</v>
      </c>
      <c r="B70" s="48" t="s">
        <v>119</v>
      </c>
      <c r="C70" s="50" t="s">
        <v>120</v>
      </c>
      <c r="D70" s="34" t="s">
        <v>13</v>
      </c>
      <c r="E70" s="28">
        <v>50</v>
      </c>
      <c r="F70" s="29"/>
      <c r="G70" s="30">
        <f t="shared" si="10"/>
        <v>0</v>
      </c>
      <c r="H70" s="30">
        <f t="shared" si="9"/>
        <v>0</v>
      </c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ht="13.5" customHeight="1">
      <c r="A71" s="41"/>
      <c r="B71" s="42"/>
      <c r="C71" s="42"/>
      <c r="D71" s="43"/>
      <c r="E71" s="44"/>
      <c r="F71" s="45"/>
      <c r="G71" s="45"/>
      <c r="H71" s="4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ht="15.75" customHeight="1">
      <c r="A72" s="18" t="s">
        <v>121</v>
      </c>
      <c r="B72" s="23"/>
      <c r="C72" s="18"/>
      <c r="D72" s="46"/>
      <c r="E72" s="20"/>
      <c r="F72" s="21"/>
      <c r="G72" s="22">
        <f>SUM(G73:G76)</f>
        <v>0</v>
      </c>
      <c r="H72" s="22">
        <f t="shared" ref="H72:H76" si="11">G72*1.2</f>
        <v>0</v>
      </c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3.5" customHeight="1">
      <c r="A73" s="51" t="s">
        <v>122</v>
      </c>
      <c r="B73" s="50" t="s">
        <v>123</v>
      </c>
      <c r="C73" s="50" t="s">
        <v>124</v>
      </c>
      <c r="D73" s="34" t="s">
        <v>13</v>
      </c>
      <c r="E73" s="28">
        <v>4</v>
      </c>
      <c r="F73" s="29"/>
      <c r="G73" s="30">
        <f t="shared" ref="G73:G76" si="12">E73*F73</f>
        <v>0</v>
      </c>
      <c r="H73" s="30">
        <f t="shared" si="11"/>
        <v>0</v>
      </c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ht="13.5" customHeight="1">
      <c r="A74" s="51" t="s">
        <v>125</v>
      </c>
      <c r="B74" s="50" t="s">
        <v>126</v>
      </c>
      <c r="C74" s="50" t="s">
        <v>127</v>
      </c>
      <c r="D74" s="34" t="s">
        <v>13</v>
      </c>
      <c r="E74" s="28">
        <v>4</v>
      </c>
      <c r="F74" s="29"/>
      <c r="G74" s="30">
        <f t="shared" si="12"/>
        <v>0</v>
      </c>
      <c r="H74" s="30">
        <f t="shared" si="11"/>
        <v>0</v>
      </c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ht="13.5" customHeight="1">
      <c r="A75" s="51" t="s">
        <v>128</v>
      </c>
      <c r="B75" s="48" t="s">
        <v>129</v>
      </c>
      <c r="C75" s="50" t="s">
        <v>130</v>
      </c>
      <c r="D75" s="34" t="s">
        <v>13</v>
      </c>
      <c r="E75" s="28">
        <v>1</v>
      </c>
      <c r="F75" s="29"/>
      <c r="G75" s="30">
        <f t="shared" si="12"/>
        <v>0</v>
      </c>
      <c r="H75" s="30">
        <f t="shared" si="11"/>
        <v>0</v>
      </c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ht="13.5" customHeight="1">
      <c r="A76" s="51" t="s">
        <v>131</v>
      </c>
      <c r="B76" s="50" t="s">
        <v>132</v>
      </c>
      <c r="C76" s="50" t="s">
        <v>133</v>
      </c>
      <c r="D76" s="34" t="s">
        <v>13</v>
      </c>
      <c r="E76" s="28">
        <v>1</v>
      </c>
      <c r="F76" s="29"/>
      <c r="G76" s="30">
        <f t="shared" si="12"/>
        <v>0</v>
      </c>
      <c r="H76" s="30">
        <f t="shared" si="11"/>
        <v>0</v>
      </c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ht="13.5" customHeight="1">
      <c r="A77" s="41"/>
      <c r="B77" s="42"/>
      <c r="C77" s="42"/>
      <c r="D77" s="43"/>
      <c r="E77" s="44"/>
      <c r="F77" s="45"/>
      <c r="G77" s="45"/>
      <c r="H77" s="4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ht="15.75" customHeight="1">
      <c r="A78" s="52" t="s">
        <v>134</v>
      </c>
      <c r="B78" s="53"/>
      <c r="C78" s="54"/>
      <c r="D78" s="55"/>
      <c r="E78" s="55"/>
      <c r="F78" s="56"/>
      <c r="G78" s="22">
        <f>SUM(G79)</f>
        <v>0</v>
      </c>
      <c r="H78" s="22">
        <f t="shared" ref="H78:H79" si="13">G78*1.2</f>
        <v>0</v>
      </c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3.5" customHeight="1">
      <c r="A79" s="57"/>
      <c r="B79" s="37"/>
      <c r="C79" s="57"/>
      <c r="D79" s="37" t="s">
        <v>135</v>
      </c>
      <c r="E79" s="37">
        <v>1</v>
      </c>
      <c r="F79" s="37"/>
      <c r="G79" s="30">
        <f t="shared" ref="G79" si="14">E79*F79</f>
        <v>0</v>
      </c>
      <c r="H79" s="30">
        <f t="shared" si="13"/>
        <v>0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42" customHeight="1">
      <c r="A80" s="38"/>
      <c r="B80" s="38"/>
      <c r="C80" s="39"/>
      <c r="D80" s="39"/>
      <c r="E80" s="39"/>
      <c r="F80" s="39"/>
      <c r="G80" s="40"/>
      <c r="H80" s="40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13.5" customHeight="1">
      <c r="A81" s="10" t="s">
        <v>136</v>
      </c>
      <c r="B81" s="11"/>
      <c r="C81" s="12"/>
      <c r="D81" s="12"/>
      <c r="E81" s="12"/>
      <c r="F81" s="12"/>
      <c r="G81" s="13">
        <f>G83+G86+G110+G120</f>
        <v>0</v>
      </c>
      <c r="H81" s="14">
        <f>G81*1.2</f>
        <v>0</v>
      </c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ht="24" customHeight="1">
      <c r="A82" s="38"/>
      <c r="B82" s="38"/>
      <c r="C82" s="39"/>
      <c r="D82" s="39"/>
      <c r="E82" s="39"/>
      <c r="F82" s="39"/>
      <c r="G82" s="40"/>
      <c r="H82" s="40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ht="15.75" customHeight="1">
      <c r="A83" s="16" t="s">
        <v>137</v>
      </c>
      <c r="B83" s="17"/>
      <c r="C83" s="18"/>
      <c r="D83" s="19"/>
      <c r="E83" s="20"/>
      <c r="F83" s="21"/>
      <c r="G83" s="22">
        <f>SUM(G84)</f>
        <v>0</v>
      </c>
      <c r="H83" s="22">
        <f t="shared" ref="H83:H84" si="15">G83*1.2</f>
        <v>0</v>
      </c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3.5" customHeight="1">
      <c r="A84" s="24" t="s">
        <v>138</v>
      </c>
      <c r="B84" s="25" t="s">
        <v>139</v>
      </c>
      <c r="C84" s="25" t="s">
        <v>140</v>
      </c>
      <c r="D84" s="27" t="s">
        <v>13</v>
      </c>
      <c r="E84" s="28">
        <v>10</v>
      </c>
      <c r="F84" s="29"/>
      <c r="G84" s="30">
        <f t="shared" ref="G84" si="16">E84*F84</f>
        <v>0</v>
      </c>
      <c r="H84" s="30">
        <f t="shared" si="15"/>
        <v>0</v>
      </c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ht="13.5" customHeight="1">
      <c r="A85" s="41"/>
      <c r="B85" s="42"/>
      <c r="C85" s="42"/>
      <c r="D85" s="43"/>
      <c r="E85" s="44"/>
      <c r="F85" s="45"/>
      <c r="G85" s="45"/>
      <c r="H85" s="4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ht="18.75" customHeight="1">
      <c r="A86" s="18" t="s">
        <v>141</v>
      </c>
      <c r="B86" s="23"/>
      <c r="C86" s="18"/>
      <c r="D86" s="46"/>
      <c r="E86" s="20"/>
      <c r="F86" s="21"/>
      <c r="G86" s="22">
        <f>SUM(G87:G108)</f>
        <v>0</v>
      </c>
      <c r="H86" s="22">
        <f t="shared" ref="H86:H108" si="17">G86*1.2</f>
        <v>0</v>
      </c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ht="13.5" customHeight="1">
      <c r="A87" s="47" t="s">
        <v>142</v>
      </c>
      <c r="B87" s="49" t="s">
        <v>143</v>
      </c>
      <c r="C87" s="50" t="s">
        <v>144</v>
      </c>
      <c r="D87" s="27" t="s">
        <v>13</v>
      </c>
      <c r="E87" s="28">
        <v>4</v>
      </c>
      <c r="F87" s="29"/>
      <c r="G87" s="30">
        <f t="shared" ref="G87:G105" si="18">E87*F87</f>
        <v>0</v>
      </c>
      <c r="H87" s="30">
        <f t="shared" si="17"/>
        <v>0</v>
      </c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ht="13.5" customHeight="1">
      <c r="A88" s="47" t="s">
        <v>145</v>
      </c>
      <c r="B88" s="49" t="s">
        <v>146</v>
      </c>
      <c r="C88" s="50" t="s">
        <v>147</v>
      </c>
      <c r="D88" s="27" t="s">
        <v>13</v>
      </c>
      <c r="E88" s="28">
        <v>4</v>
      </c>
      <c r="F88" s="29"/>
      <c r="G88" s="30">
        <f t="shared" si="18"/>
        <v>0</v>
      </c>
      <c r="H88" s="30">
        <f t="shared" si="17"/>
        <v>0</v>
      </c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ht="13.5" customHeight="1">
      <c r="A89" s="47" t="s">
        <v>148</v>
      </c>
      <c r="B89" s="49" t="s">
        <v>149</v>
      </c>
      <c r="C89" s="50" t="s">
        <v>150</v>
      </c>
      <c r="D89" s="27" t="s">
        <v>13</v>
      </c>
      <c r="E89" s="28">
        <v>4</v>
      </c>
      <c r="F89" s="29"/>
      <c r="G89" s="30">
        <f t="shared" si="18"/>
        <v>0</v>
      </c>
      <c r="H89" s="30">
        <f t="shared" si="17"/>
        <v>0</v>
      </c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ht="13.5" customHeight="1">
      <c r="A90" s="47" t="s">
        <v>151</v>
      </c>
      <c r="B90" s="49" t="s">
        <v>152</v>
      </c>
      <c r="C90" s="50" t="s">
        <v>153</v>
      </c>
      <c r="D90" s="27" t="s">
        <v>13</v>
      </c>
      <c r="E90" s="28">
        <v>15</v>
      </c>
      <c r="F90" s="29"/>
      <c r="G90" s="30">
        <f t="shared" si="18"/>
        <v>0</v>
      </c>
      <c r="H90" s="30">
        <f t="shared" si="17"/>
        <v>0</v>
      </c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ht="13.5" customHeight="1">
      <c r="A91" s="47" t="s">
        <v>154</v>
      </c>
      <c r="B91" s="49" t="s">
        <v>155</v>
      </c>
      <c r="C91" s="50" t="s">
        <v>156</v>
      </c>
      <c r="D91" s="27" t="s">
        <v>13</v>
      </c>
      <c r="E91" s="28">
        <v>3</v>
      </c>
      <c r="F91" s="29"/>
      <c r="G91" s="30">
        <f t="shared" si="18"/>
        <v>0</v>
      </c>
      <c r="H91" s="30">
        <f t="shared" si="17"/>
        <v>0</v>
      </c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ht="13.5" customHeight="1">
      <c r="A92" s="47" t="s">
        <v>157</v>
      </c>
      <c r="B92" s="49" t="s">
        <v>158</v>
      </c>
      <c r="C92" s="50" t="s">
        <v>159</v>
      </c>
      <c r="D92" s="27" t="s">
        <v>13</v>
      </c>
      <c r="E92" s="28">
        <v>1</v>
      </c>
      <c r="F92" s="29"/>
      <c r="G92" s="30">
        <f t="shared" si="18"/>
        <v>0</v>
      </c>
      <c r="H92" s="30">
        <f t="shared" si="17"/>
        <v>0</v>
      </c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ht="13.5" customHeight="1">
      <c r="A93" s="47" t="s">
        <v>160</v>
      </c>
      <c r="B93" s="49" t="s">
        <v>161</v>
      </c>
      <c r="C93" s="50" t="s">
        <v>162</v>
      </c>
      <c r="D93" s="27" t="s">
        <v>13</v>
      </c>
      <c r="E93" s="28">
        <v>1</v>
      </c>
      <c r="F93" s="29"/>
      <c r="G93" s="30">
        <f t="shared" si="18"/>
        <v>0</v>
      </c>
      <c r="H93" s="30">
        <f t="shared" si="17"/>
        <v>0</v>
      </c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ht="13.5" customHeight="1">
      <c r="A94" s="47" t="s">
        <v>163</v>
      </c>
      <c r="B94" s="49" t="s">
        <v>164</v>
      </c>
      <c r="C94" s="50" t="s">
        <v>165</v>
      </c>
      <c r="D94" s="27" t="s">
        <v>13</v>
      </c>
      <c r="E94" s="28">
        <v>1</v>
      </c>
      <c r="F94" s="29"/>
      <c r="G94" s="30">
        <f t="shared" si="18"/>
        <v>0</v>
      </c>
      <c r="H94" s="30">
        <f t="shared" si="17"/>
        <v>0</v>
      </c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ht="13.5" customHeight="1">
      <c r="A95" s="47" t="s">
        <v>166</v>
      </c>
      <c r="B95" s="49" t="s">
        <v>167</v>
      </c>
      <c r="C95" s="50" t="s">
        <v>168</v>
      </c>
      <c r="D95" s="27" t="s">
        <v>13</v>
      </c>
      <c r="E95" s="28">
        <v>1</v>
      </c>
      <c r="F95" s="29"/>
      <c r="G95" s="30">
        <f t="shared" si="18"/>
        <v>0</v>
      </c>
      <c r="H95" s="30">
        <f t="shared" si="17"/>
        <v>0</v>
      </c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ht="13.5" customHeight="1">
      <c r="A96" s="47" t="s">
        <v>169</v>
      </c>
      <c r="B96" s="49" t="s">
        <v>170</v>
      </c>
      <c r="C96" s="50" t="s">
        <v>171</v>
      </c>
      <c r="D96" s="27" t="s">
        <v>13</v>
      </c>
      <c r="E96" s="28">
        <v>1</v>
      </c>
      <c r="F96" s="29"/>
      <c r="G96" s="30">
        <f t="shared" si="18"/>
        <v>0</v>
      </c>
      <c r="H96" s="30">
        <f t="shared" si="17"/>
        <v>0</v>
      </c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ht="13.5" customHeight="1">
      <c r="A97" s="47" t="s">
        <v>172</v>
      </c>
      <c r="B97" s="49" t="s">
        <v>173</v>
      </c>
      <c r="C97" s="50" t="s">
        <v>174</v>
      </c>
      <c r="D97" s="27" t="s">
        <v>13</v>
      </c>
      <c r="E97" s="28">
        <v>1</v>
      </c>
      <c r="F97" s="29"/>
      <c r="G97" s="30">
        <f t="shared" si="18"/>
        <v>0</v>
      </c>
      <c r="H97" s="30">
        <f t="shared" si="17"/>
        <v>0</v>
      </c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ht="13.5" customHeight="1">
      <c r="A98" s="47" t="s">
        <v>175</v>
      </c>
      <c r="B98" s="49" t="s">
        <v>176</v>
      </c>
      <c r="C98" s="50" t="s">
        <v>177</v>
      </c>
      <c r="D98" s="27" t="s">
        <v>13</v>
      </c>
      <c r="E98" s="28">
        <v>1</v>
      </c>
      <c r="F98" s="29"/>
      <c r="G98" s="30">
        <f t="shared" si="18"/>
        <v>0</v>
      </c>
      <c r="H98" s="30">
        <f t="shared" si="17"/>
        <v>0</v>
      </c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ht="13.5" customHeight="1">
      <c r="A99" s="47" t="s">
        <v>178</v>
      </c>
      <c r="B99" s="49" t="s">
        <v>179</v>
      </c>
      <c r="C99" s="50" t="s">
        <v>180</v>
      </c>
      <c r="D99" s="27" t="s">
        <v>13</v>
      </c>
      <c r="E99" s="28">
        <v>1</v>
      </c>
      <c r="F99" s="29"/>
      <c r="G99" s="30">
        <f t="shared" si="18"/>
        <v>0</v>
      </c>
      <c r="H99" s="30">
        <f t="shared" si="17"/>
        <v>0</v>
      </c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 ht="13.5" customHeight="1">
      <c r="A100" s="47" t="s">
        <v>181</v>
      </c>
      <c r="B100" s="49" t="s">
        <v>182</v>
      </c>
      <c r="C100" s="50" t="s">
        <v>183</v>
      </c>
      <c r="D100" s="27" t="s">
        <v>13</v>
      </c>
      <c r="E100" s="28">
        <v>1</v>
      </c>
      <c r="F100" s="29"/>
      <c r="G100" s="30">
        <f t="shared" si="18"/>
        <v>0</v>
      </c>
      <c r="H100" s="30">
        <f t="shared" si="17"/>
        <v>0</v>
      </c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 ht="13.5" customHeight="1">
      <c r="A101" s="47" t="s">
        <v>184</v>
      </c>
      <c r="B101" s="49" t="s">
        <v>185</v>
      </c>
      <c r="C101" s="50" t="s">
        <v>186</v>
      </c>
      <c r="D101" s="27" t="s">
        <v>13</v>
      </c>
      <c r="E101" s="28">
        <v>1</v>
      </c>
      <c r="F101" s="29"/>
      <c r="G101" s="30">
        <f t="shared" si="18"/>
        <v>0</v>
      </c>
      <c r="H101" s="30">
        <f t="shared" si="17"/>
        <v>0</v>
      </c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 ht="13.5" customHeight="1">
      <c r="A102" s="47" t="s">
        <v>187</v>
      </c>
      <c r="B102" s="49" t="s">
        <v>188</v>
      </c>
      <c r="C102" s="50" t="s">
        <v>189</v>
      </c>
      <c r="D102" s="27" t="s">
        <v>13</v>
      </c>
      <c r="E102" s="28">
        <v>3</v>
      </c>
      <c r="F102" s="29"/>
      <c r="G102" s="69">
        <f>E102*F102</f>
        <v>0</v>
      </c>
      <c r="H102" s="69">
        <f t="shared" si="17"/>
        <v>0</v>
      </c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 ht="13.5" customHeight="1">
      <c r="A103" s="47" t="s">
        <v>190</v>
      </c>
      <c r="B103" s="49" t="s">
        <v>191</v>
      </c>
      <c r="C103" s="50" t="s">
        <v>192</v>
      </c>
      <c r="D103" s="27" t="s">
        <v>13</v>
      </c>
      <c r="E103" s="28">
        <v>1</v>
      </c>
      <c r="F103" s="29"/>
      <c r="G103" s="30">
        <f t="shared" si="18"/>
        <v>0</v>
      </c>
      <c r="H103" s="30">
        <f t="shared" si="17"/>
        <v>0</v>
      </c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 ht="13.5" customHeight="1">
      <c r="A104" s="47" t="s">
        <v>193</v>
      </c>
      <c r="B104" s="49" t="s">
        <v>194</v>
      </c>
      <c r="C104" s="50" t="s">
        <v>195</v>
      </c>
      <c r="D104" s="27" t="s">
        <v>13</v>
      </c>
      <c r="E104" s="28">
        <v>2</v>
      </c>
      <c r="F104" s="29"/>
      <c r="G104" s="30">
        <f t="shared" si="18"/>
        <v>0</v>
      </c>
      <c r="H104" s="30">
        <f t="shared" si="17"/>
        <v>0</v>
      </c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 ht="13.5" customHeight="1">
      <c r="A105" s="47" t="s">
        <v>196</v>
      </c>
      <c r="B105" s="49" t="s">
        <v>197</v>
      </c>
      <c r="C105" s="50" t="s">
        <v>198</v>
      </c>
      <c r="D105" s="27" t="s">
        <v>13</v>
      </c>
      <c r="E105" s="28">
        <v>1</v>
      </c>
      <c r="F105" s="29"/>
      <c r="G105" s="30">
        <f t="shared" si="18"/>
        <v>0</v>
      </c>
      <c r="H105" s="30">
        <f t="shared" si="17"/>
        <v>0</v>
      </c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 ht="13.5" customHeight="1">
      <c r="A106" s="47" t="s">
        <v>199</v>
      </c>
      <c r="B106" s="49" t="s">
        <v>200</v>
      </c>
      <c r="C106" s="50" t="s">
        <v>201</v>
      </c>
      <c r="D106" s="27" t="s">
        <v>13</v>
      </c>
      <c r="E106" s="28">
        <v>2</v>
      </c>
      <c r="F106" s="29"/>
      <c r="G106" s="69">
        <f>E106*F106</f>
        <v>0</v>
      </c>
      <c r="H106" s="69">
        <f t="shared" si="17"/>
        <v>0</v>
      </c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 ht="13.5" customHeight="1">
      <c r="A107" s="47" t="s">
        <v>202</v>
      </c>
      <c r="B107" s="49" t="s">
        <v>203</v>
      </c>
      <c r="C107" s="50" t="s">
        <v>204</v>
      </c>
      <c r="D107" s="27" t="s">
        <v>13</v>
      </c>
      <c r="E107" s="28">
        <v>3</v>
      </c>
      <c r="F107" s="29"/>
      <c r="G107" s="69">
        <f>E107*F107</f>
        <v>0</v>
      </c>
      <c r="H107" s="69">
        <f t="shared" si="17"/>
        <v>0</v>
      </c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ht="13.5" customHeight="1">
      <c r="A108" s="47" t="s">
        <v>205</v>
      </c>
      <c r="B108" s="49" t="s">
        <v>206</v>
      </c>
      <c r="C108" s="50" t="s">
        <v>207</v>
      </c>
      <c r="D108" s="27" t="s">
        <v>13</v>
      </c>
      <c r="E108" s="28">
        <v>1</v>
      </c>
      <c r="F108" s="29"/>
      <c r="G108" s="69">
        <f>E108*F108</f>
        <v>0</v>
      </c>
      <c r="H108" s="69">
        <f t="shared" si="17"/>
        <v>0</v>
      </c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 ht="13.5" customHeight="1">
      <c r="A109" s="41"/>
      <c r="B109" s="42"/>
      <c r="C109" s="42"/>
      <c r="D109" s="43"/>
      <c r="E109" s="44"/>
      <c r="F109" s="45"/>
      <c r="G109" s="45"/>
      <c r="H109" s="4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 ht="13.5" customHeight="1">
      <c r="A110" s="18" t="s">
        <v>208</v>
      </c>
      <c r="B110" s="23"/>
      <c r="C110" s="18"/>
      <c r="D110" s="46"/>
      <c r="E110" s="20"/>
      <c r="F110" s="21"/>
      <c r="G110" s="22">
        <f>SUM(G111:G118)</f>
        <v>0</v>
      </c>
      <c r="H110" s="22">
        <f t="shared" ref="H110:H118" si="19">G110*1.2</f>
        <v>0</v>
      </c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 ht="13.5" customHeight="1">
      <c r="A111" s="47" t="s">
        <v>209</v>
      </c>
      <c r="B111" s="50" t="s">
        <v>210</v>
      </c>
      <c r="C111" s="50" t="s">
        <v>211</v>
      </c>
      <c r="D111" s="27" t="s">
        <v>13</v>
      </c>
      <c r="E111" s="28">
        <v>1</v>
      </c>
      <c r="F111" s="29"/>
      <c r="G111" s="30">
        <f t="shared" ref="G111:G114" si="20">E111*F111</f>
        <v>0</v>
      </c>
      <c r="H111" s="30">
        <f t="shared" si="19"/>
        <v>0</v>
      </c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 ht="13.5" customHeight="1">
      <c r="A112" s="47" t="s">
        <v>212</v>
      </c>
      <c r="B112" s="50" t="s">
        <v>213</v>
      </c>
      <c r="C112" s="50" t="s">
        <v>214</v>
      </c>
      <c r="D112" s="27" t="s">
        <v>13</v>
      </c>
      <c r="E112" s="28">
        <v>2</v>
      </c>
      <c r="F112" s="29"/>
      <c r="G112" s="30">
        <f t="shared" si="20"/>
        <v>0</v>
      </c>
      <c r="H112" s="30">
        <f t="shared" si="19"/>
        <v>0</v>
      </c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6" ht="13.5" customHeight="1">
      <c r="A113" s="47" t="s">
        <v>215</v>
      </c>
      <c r="B113" s="50" t="s">
        <v>216</v>
      </c>
      <c r="C113" s="50" t="s">
        <v>217</v>
      </c>
      <c r="D113" s="27" t="s">
        <v>13</v>
      </c>
      <c r="E113" s="28">
        <v>1</v>
      </c>
      <c r="F113" s="29"/>
      <c r="G113" s="30">
        <f t="shared" si="20"/>
        <v>0</v>
      </c>
      <c r="H113" s="30">
        <f t="shared" si="19"/>
        <v>0</v>
      </c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26" ht="13.5" customHeight="1">
      <c r="A114" s="47" t="s">
        <v>218</v>
      </c>
      <c r="B114" s="50" t="s">
        <v>219</v>
      </c>
      <c r="C114" s="50" t="s">
        <v>220</v>
      </c>
      <c r="D114" s="27" t="s">
        <v>13</v>
      </c>
      <c r="E114" s="28">
        <v>2</v>
      </c>
      <c r="F114" s="29"/>
      <c r="G114" s="30">
        <f t="shared" si="20"/>
        <v>0</v>
      </c>
      <c r="H114" s="30">
        <f t="shared" si="19"/>
        <v>0</v>
      </c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26" ht="13.5" customHeight="1">
      <c r="A115" s="47" t="s">
        <v>221</v>
      </c>
      <c r="B115" s="50" t="s">
        <v>222</v>
      </c>
      <c r="C115" s="50" t="s">
        <v>223</v>
      </c>
      <c r="D115" s="27" t="s">
        <v>13</v>
      </c>
      <c r="E115" s="28">
        <v>50</v>
      </c>
      <c r="F115" s="29"/>
      <c r="G115" s="69">
        <f>E115*F115</f>
        <v>0</v>
      </c>
      <c r="H115" s="69">
        <f t="shared" si="19"/>
        <v>0</v>
      </c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1:26" ht="13.5" customHeight="1">
      <c r="A116" s="47" t="s">
        <v>224</v>
      </c>
      <c r="B116" s="50" t="s">
        <v>225</v>
      </c>
      <c r="C116" s="50" t="s">
        <v>226</v>
      </c>
      <c r="D116" s="27" t="s">
        <v>13</v>
      </c>
      <c r="E116" s="28">
        <v>25</v>
      </c>
      <c r="F116" s="29"/>
      <c r="G116" s="69">
        <f>E116*F116</f>
        <v>0</v>
      </c>
      <c r="H116" s="69">
        <f t="shared" si="19"/>
        <v>0</v>
      </c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26" ht="13.5" customHeight="1">
      <c r="A117" s="47" t="s">
        <v>227</v>
      </c>
      <c r="B117" s="50" t="s">
        <v>228</v>
      </c>
      <c r="C117" s="50" t="s">
        <v>229</v>
      </c>
      <c r="D117" s="27" t="s">
        <v>13</v>
      </c>
      <c r="E117" s="28">
        <v>25</v>
      </c>
      <c r="F117" s="29"/>
      <c r="G117" s="69">
        <f>E117*F117</f>
        <v>0</v>
      </c>
      <c r="H117" s="69">
        <f t="shared" si="19"/>
        <v>0</v>
      </c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26" ht="13.5" customHeight="1">
      <c r="A118" s="47" t="s">
        <v>230</v>
      </c>
      <c r="B118" s="50" t="s">
        <v>231</v>
      </c>
      <c r="C118" s="50" t="s">
        <v>232</v>
      </c>
      <c r="D118" s="27" t="s">
        <v>13</v>
      </c>
      <c r="E118" s="28">
        <v>2</v>
      </c>
      <c r="F118" s="29"/>
      <c r="G118" s="30">
        <f t="shared" ref="G118" si="21">E118*F118</f>
        <v>0</v>
      </c>
      <c r="H118" s="30">
        <f t="shared" si="19"/>
        <v>0</v>
      </c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 ht="13.5" customHeight="1">
      <c r="A119" s="41"/>
      <c r="B119" s="42"/>
      <c r="C119" s="42"/>
      <c r="D119" s="43"/>
      <c r="E119" s="44"/>
      <c r="F119" s="45"/>
      <c r="G119" s="45"/>
      <c r="H119" s="4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26" ht="13.5" customHeight="1">
      <c r="A120" s="52" t="s">
        <v>233</v>
      </c>
      <c r="B120" s="53"/>
      <c r="C120" s="54"/>
      <c r="D120" s="54"/>
      <c r="E120" s="54"/>
      <c r="F120" s="58"/>
      <c r="G120" s="22">
        <f>SUM(G121)</f>
        <v>0</v>
      </c>
      <c r="H120" s="22">
        <f t="shared" ref="H120:H121" si="22">G120*1.2</f>
        <v>0</v>
      </c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26" ht="13.5" customHeight="1">
      <c r="A121" s="57"/>
      <c r="B121" s="37" t="s">
        <v>234</v>
      </c>
      <c r="C121" s="57"/>
      <c r="D121" s="37" t="s">
        <v>135</v>
      </c>
      <c r="E121" s="37">
        <v>1</v>
      </c>
      <c r="F121" s="37"/>
      <c r="G121" s="30">
        <f t="shared" ref="G121" si="23">E121*F121</f>
        <v>0</v>
      </c>
      <c r="H121" s="30">
        <f t="shared" si="22"/>
        <v>0</v>
      </c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33" customHeight="1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26" ht="18.75" customHeight="1">
      <c r="A123" s="10" t="s">
        <v>235</v>
      </c>
      <c r="B123" s="11"/>
      <c r="C123" s="12"/>
      <c r="D123" s="12"/>
      <c r="E123" s="12"/>
      <c r="F123" s="12"/>
      <c r="G123" s="13">
        <f>G125+G139+G147+G174+G178+G189+G192+G200+G196+G206+G214+G217+G221+G225+G203+G211</f>
        <v>0</v>
      </c>
      <c r="H123" s="14">
        <f>G123*1.2</f>
        <v>0</v>
      </c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26" ht="18" customHeight="1">
      <c r="A124" s="38"/>
      <c r="B124" s="38"/>
      <c r="C124" s="39"/>
      <c r="D124" s="39"/>
      <c r="E124" s="39"/>
      <c r="F124" s="39"/>
      <c r="G124" s="40"/>
      <c r="H124" s="40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26" ht="13.5" customHeight="1">
      <c r="A125" s="59" t="s">
        <v>236</v>
      </c>
      <c r="B125" s="60"/>
      <c r="C125" s="60"/>
      <c r="D125" s="60"/>
      <c r="E125" s="60"/>
      <c r="F125" s="60"/>
      <c r="G125" s="22">
        <f>SUM(G126:G137)</f>
        <v>0</v>
      </c>
      <c r="H125" s="22">
        <f t="shared" ref="H125:H137" si="24">G125*1.2</f>
        <v>0</v>
      </c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26" ht="13.5" customHeight="1">
      <c r="A126" s="37" t="s">
        <v>237</v>
      </c>
      <c r="B126" s="37" t="s">
        <v>238</v>
      </c>
      <c r="C126" s="37" t="s">
        <v>37</v>
      </c>
      <c r="D126" s="37" t="s">
        <v>13</v>
      </c>
      <c r="E126" s="37">
        <v>2</v>
      </c>
      <c r="F126" s="37"/>
      <c r="G126" s="30">
        <f t="shared" ref="G126:G137" si="25">E126*F126</f>
        <v>0</v>
      </c>
      <c r="H126" s="30">
        <f t="shared" si="24"/>
        <v>0</v>
      </c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37" t="s">
        <v>239</v>
      </c>
      <c r="B127" s="37" t="s">
        <v>240</v>
      </c>
      <c r="C127" s="37" t="s">
        <v>37</v>
      </c>
      <c r="D127" s="37" t="s">
        <v>13</v>
      </c>
      <c r="E127" s="37">
        <v>2</v>
      </c>
      <c r="F127" s="37"/>
      <c r="G127" s="30">
        <f t="shared" si="25"/>
        <v>0</v>
      </c>
      <c r="H127" s="30">
        <f t="shared" si="24"/>
        <v>0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37" t="s">
        <v>241</v>
      </c>
      <c r="B128" s="37" t="s">
        <v>242</v>
      </c>
      <c r="C128" s="37" t="s">
        <v>243</v>
      </c>
      <c r="D128" s="37" t="s">
        <v>13</v>
      </c>
      <c r="E128" s="37">
        <v>2</v>
      </c>
      <c r="F128" s="37"/>
      <c r="G128" s="30">
        <f t="shared" si="25"/>
        <v>0</v>
      </c>
      <c r="H128" s="30">
        <f t="shared" si="24"/>
        <v>0</v>
      </c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37" t="s">
        <v>244</v>
      </c>
      <c r="B129" s="37" t="s">
        <v>245</v>
      </c>
      <c r="C129" s="37" t="s">
        <v>44</v>
      </c>
      <c r="D129" s="37" t="s">
        <v>13</v>
      </c>
      <c r="E129" s="37">
        <v>13</v>
      </c>
      <c r="F129" s="37"/>
      <c r="G129" s="30">
        <f t="shared" si="25"/>
        <v>0</v>
      </c>
      <c r="H129" s="30">
        <f t="shared" si="24"/>
        <v>0</v>
      </c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37" t="s">
        <v>246</v>
      </c>
      <c r="B130" s="37" t="s">
        <v>247</v>
      </c>
      <c r="C130" s="37" t="s">
        <v>248</v>
      </c>
      <c r="D130" s="37" t="s">
        <v>13</v>
      </c>
      <c r="E130" s="37">
        <v>1</v>
      </c>
      <c r="F130" s="37"/>
      <c r="G130" s="30">
        <f t="shared" si="25"/>
        <v>0</v>
      </c>
      <c r="H130" s="30">
        <f t="shared" si="24"/>
        <v>0</v>
      </c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37" t="s">
        <v>249</v>
      </c>
      <c r="B131" s="37" t="s">
        <v>250</v>
      </c>
      <c r="C131" s="37" t="s">
        <v>251</v>
      </c>
      <c r="D131" s="37" t="s">
        <v>13</v>
      </c>
      <c r="E131" s="37">
        <v>1</v>
      </c>
      <c r="F131" s="37"/>
      <c r="G131" s="30">
        <f t="shared" si="25"/>
        <v>0</v>
      </c>
      <c r="H131" s="30">
        <f t="shared" si="24"/>
        <v>0</v>
      </c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37" t="s">
        <v>252</v>
      </c>
      <c r="B132" s="37" t="s">
        <v>253</v>
      </c>
      <c r="C132" s="37" t="s">
        <v>44</v>
      </c>
      <c r="D132" s="37" t="s">
        <v>13</v>
      </c>
      <c r="E132" s="37">
        <v>12</v>
      </c>
      <c r="F132" s="37"/>
      <c r="G132" s="30">
        <f t="shared" si="25"/>
        <v>0</v>
      </c>
      <c r="H132" s="30">
        <f t="shared" si="24"/>
        <v>0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37" t="s">
        <v>254</v>
      </c>
      <c r="B133" s="37" t="s">
        <v>255</v>
      </c>
      <c r="C133" s="37" t="s">
        <v>256</v>
      </c>
      <c r="D133" s="37" t="s">
        <v>13</v>
      </c>
      <c r="E133" s="37">
        <v>3</v>
      </c>
      <c r="F133" s="37"/>
      <c r="G133" s="30">
        <f t="shared" si="25"/>
        <v>0</v>
      </c>
      <c r="H133" s="30">
        <f t="shared" si="24"/>
        <v>0</v>
      </c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37" t="s">
        <v>257</v>
      </c>
      <c r="B134" s="37" t="s">
        <v>255</v>
      </c>
      <c r="C134" s="37" t="s">
        <v>258</v>
      </c>
      <c r="D134" s="37" t="s">
        <v>13</v>
      </c>
      <c r="E134" s="37">
        <v>1</v>
      </c>
      <c r="F134" s="37"/>
      <c r="G134" s="30">
        <f t="shared" si="25"/>
        <v>0</v>
      </c>
      <c r="H134" s="30">
        <f t="shared" si="24"/>
        <v>0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37" t="s">
        <v>259</v>
      </c>
      <c r="B135" s="37" t="s">
        <v>260</v>
      </c>
      <c r="C135" s="37" t="s">
        <v>261</v>
      </c>
      <c r="D135" s="37" t="s">
        <v>13</v>
      </c>
      <c r="E135" s="37">
        <v>1</v>
      </c>
      <c r="F135" s="37"/>
      <c r="G135" s="30">
        <f t="shared" si="25"/>
        <v>0</v>
      </c>
      <c r="H135" s="30">
        <f t="shared" si="24"/>
        <v>0</v>
      </c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37" t="s">
        <v>262</v>
      </c>
      <c r="B136" s="37" t="s">
        <v>263</v>
      </c>
      <c r="C136" s="37" t="s">
        <v>264</v>
      </c>
      <c r="D136" s="37" t="s">
        <v>13</v>
      </c>
      <c r="E136" s="37">
        <v>1</v>
      </c>
      <c r="F136" s="37"/>
      <c r="G136" s="30">
        <f t="shared" si="25"/>
        <v>0</v>
      </c>
      <c r="H136" s="30">
        <f t="shared" si="24"/>
        <v>0</v>
      </c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37" t="s">
        <v>265</v>
      </c>
      <c r="B137" s="37" t="s">
        <v>266</v>
      </c>
      <c r="C137" s="37" t="s">
        <v>267</v>
      </c>
      <c r="D137" s="37" t="s">
        <v>13</v>
      </c>
      <c r="E137" s="37">
        <v>9</v>
      </c>
      <c r="F137" s="37"/>
      <c r="G137" s="30">
        <f t="shared" si="25"/>
        <v>0</v>
      </c>
      <c r="H137" s="30">
        <f t="shared" si="24"/>
        <v>0</v>
      </c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" customHeight="1">
      <c r="A138" s="41"/>
      <c r="B138" s="42"/>
      <c r="C138" s="42"/>
      <c r="D138" s="43"/>
      <c r="E138" s="44"/>
      <c r="F138" s="45"/>
      <c r="G138" s="45"/>
      <c r="H138" s="4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26" ht="13.5" customHeight="1">
      <c r="A139" s="59" t="s">
        <v>268</v>
      </c>
      <c r="B139" s="61"/>
      <c r="C139" s="61"/>
      <c r="D139" s="61"/>
      <c r="E139" s="61"/>
      <c r="F139" s="61"/>
      <c r="G139" s="22">
        <f>SUM(G140:G145)</f>
        <v>0</v>
      </c>
      <c r="H139" s="22">
        <f t="shared" ref="H139:H145" si="26">G139*1.2</f>
        <v>0</v>
      </c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</row>
    <row r="140" spans="1:26" ht="13.5" customHeight="1">
      <c r="A140" s="37" t="s">
        <v>269</v>
      </c>
      <c r="B140" s="37" t="s">
        <v>270</v>
      </c>
      <c r="C140" s="37" t="s">
        <v>271</v>
      </c>
      <c r="D140" s="37" t="s">
        <v>13</v>
      </c>
      <c r="E140" s="37">
        <v>3</v>
      </c>
      <c r="F140" s="37"/>
      <c r="G140" s="30">
        <f t="shared" ref="G140:G145" si="27">E140*F140</f>
        <v>0</v>
      </c>
      <c r="H140" s="30">
        <f t="shared" si="26"/>
        <v>0</v>
      </c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37" t="s">
        <v>272</v>
      </c>
      <c r="B141" s="37" t="s">
        <v>273</v>
      </c>
      <c r="C141" s="37" t="s">
        <v>44</v>
      </c>
      <c r="D141" s="37" t="s">
        <v>13</v>
      </c>
      <c r="E141" s="37">
        <v>3</v>
      </c>
      <c r="F141" s="37"/>
      <c r="G141" s="30">
        <f t="shared" si="27"/>
        <v>0</v>
      </c>
      <c r="H141" s="30">
        <f t="shared" si="26"/>
        <v>0</v>
      </c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37" t="s">
        <v>274</v>
      </c>
      <c r="B142" s="37" t="s">
        <v>275</v>
      </c>
      <c r="C142" s="37" t="s">
        <v>271</v>
      </c>
      <c r="D142" s="37" t="s">
        <v>13</v>
      </c>
      <c r="E142" s="37">
        <v>12</v>
      </c>
      <c r="F142" s="37"/>
      <c r="G142" s="30">
        <f t="shared" si="27"/>
        <v>0</v>
      </c>
      <c r="H142" s="30">
        <f t="shared" si="26"/>
        <v>0</v>
      </c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37" t="s">
        <v>276</v>
      </c>
      <c r="B143" s="37" t="s">
        <v>275</v>
      </c>
      <c r="C143" s="37" t="s">
        <v>271</v>
      </c>
      <c r="D143" s="37" t="s">
        <v>13</v>
      </c>
      <c r="E143" s="37">
        <v>8</v>
      </c>
      <c r="F143" s="37"/>
      <c r="G143" s="30">
        <f t="shared" si="27"/>
        <v>0</v>
      </c>
      <c r="H143" s="30">
        <f t="shared" si="26"/>
        <v>0</v>
      </c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37" t="s">
        <v>277</v>
      </c>
      <c r="B144" s="37" t="s">
        <v>278</v>
      </c>
      <c r="C144" s="37" t="s">
        <v>279</v>
      </c>
      <c r="D144" s="37" t="s">
        <v>13</v>
      </c>
      <c r="E144" s="37">
        <v>8</v>
      </c>
      <c r="F144" s="37"/>
      <c r="G144" s="30">
        <f t="shared" si="27"/>
        <v>0</v>
      </c>
      <c r="H144" s="30">
        <f t="shared" si="26"/>
        <v>0</v>
      </c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37" t="s">
        <v>280</v>
      </c>
      <c r="B145" s="37" t="s">
        <v>278</v>
      </c>
      <c r="C145" s="37" t="s">
        <v>281</v>
      </c>
      <c r="D145" s="37" t="s">
        <v>13</v>
      </c>
      <c r="E145" s="37">
        <v>3</v>
      </c>
      <c r="F145" s="37"/>
      <c r="G145" s="30">
        <f t="shared" si="27"/>
        <v>0</v>
      </c>
      <c r="H145" s="30">
        <f t="shared" si="26"/>
        <v>0</v>
      </c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" customHeight="1">
      <c r="A146" s="41"/>
      <c r="B146" s="42"/>
      <c r="C146" s="42"/>
      <c r="D146" s="43"/>
      <c r="E146" s="44"/>
      <c r="F146" s="45"/>
      <c r="G146" s="45"/>
      <c r="H146" s="4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 ht="13.5" customHeight="1">
      <c r="A147" s="59" t="s">
        <v>282</v>
      </c>
      <c r="B147" s="61"/>
      <c r="C147" s="61"/>
      <c r="D147" s="61"/>
      <c r="E147" s="61"/>
      <c r="F147" s="61"/>
      <c r="G147" s="22">
        <f>SUM(G149:G172)</f>
        <v>0</v>
      </c>
      <c r="H147" s="22">
        <f t="shared" ref="H147:H172" si="28">G147*1.2</f>
        <v>0</v>
      </c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</row>
    <row r="148" spans="1:26" ht="13.5" customHeight="1">
      <c r="A148" s="37" t="s">
        <v>283</v>
      </c>
      <c r="B148" s="37" t="s">
        <v>284</v>
      </c>
      <c r="C148" s="37" t="s">
        <v>285</v>
      </c>
      <c r="D148" s="37" t="s">
        <v>13</v>
      </c>
      <c r="E148" s="37">
        <v>1</v>
      </c>
      <c r="F148" s="37"/>
      <c r="G148" s="30">
        <f t="shared" ref="G148:G172" si="29">E148*F148</f>
        <v>0</v>
      </c>
      <c r="H148" s="30">
        <f t="shared" si="28"/>
        <v>0</v>
      </c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37" t="s">
        <v>286</v>
      </c>
      <c r="B149" s="37" t="s">
        <v>287</v>
      </c>
      <c r="C149" s="37" t="s">
        <v>288</v>
      </c>
      <c r="D149" s="37" t="s">
        <v>13</v>
      </c>
      <c r="E149" s="37">
        <v>1</v>
      </c>
      <c r="F149" s="37"/>
      <c r="G149" s="30">
        <f t="shared" si="29"/>
        <v>0</v>
      </c>
      <c r="H149" s="30">
        <f t="shared" si="28"/>
        <v>0</v>
      </c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37" t="s">
        <v>289</v>
      </c>
      <c r="B150" s="37" t="s">
        <v>287</v>
      </c>
      <c r="C150" s="37" t="s">
        <v>290</v>
      </c>
      <c r="D150" s="37" t="s">
        <v>13</v>
      </c>
      <c r="E150" s="37">
        <v>2</v>
      </c>
      <c r="F150" s="37"/>
      <c r="G150" s="30">
        <f t="shared" si="29"/>
        <v>0</v>
      </c>
      <c r="H150" s="30">
        <f t="shared" si="28"/>
        <v>0</v>
      </c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37" t="s">
        <v>291</v>
      </c>
      <c r="B151" s="37" t="s">
        <v>292</v>
      </c>
      <c r="C151" s="37" t="s">
        <v>293</v>
      </c>
      <c r="D151" s="37" t="s">
        <v>13</v>
      </c>
      <c r="E151" s="37">
        <v>190</v>
      </c>
      <c r="F151" s="37"/>
      <c r="G151" s="30">
        <f t="shared" si="29"/>
        <v>0</v>
      </c>
      <c r="H151" s="30">
        <f t="shared" si="28"/>
        <v>0</v>
      </c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37" t="s">
        <v>294</v>
      </c>
      <c r="B152" s="37" t="s">
        <v>295</v>
      </c>
      <c r="C152" s="37" t="s">
        <v>296</v>
      </c>
      <c r="D152" s="37" t="s">
        <v>13</v>
      </c>
      <c r="E152" s="37">
        <v>25</v>
      </c>
      <c r="F152" s="37"/>
      <c r="G152" s="30">
        <f t="shared" si="29"/>
        <v>0</v>
      </c>
      <c r="H152" s="30">
        <f t="shared" si="28"/>
        <v>0</v>
      </c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37" t="s">
        <v>297</v>
      </c>
      <c r="B153" s="37" t="s">
        <v>298</v>
      </c>
      <c r="C153" s="37" t="s">
        <v>299</v>
      </c>
      <c r="D153" s="37" t="s">
        <v>13</v>
      </c>
      <c r="E153" s="37">
        <v>35</v>
      </c>
      <c r="F153" s="37"/>
      <c r="G153" s="30">
        <f t="shared" si="29"/>
        <v>0</v>
      </c>
      <c r="H153" s="30">
        <f t="shared" si="28"/>
        <v>0</v>
      </c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37" t="s">
        <v>300</v>
      </c>
      <c r="B154" s="37" t="s">
        <v>301</v>
      </c>
      <c r="C154" s="37" t="s">
        <v>296</v>
      </c>
      <c r="D154" s="37" t="s">
        <v>13</v>
      </c>
      <c r="E154" s="37">
        <v>1</v>
      </c>
      <c r="F154" s="37"/>
      <c r="G154" s="30">
        <f t="shared" si="29"/>
        <v>0</v>
      </c>
      <c r="H154" s="30">
        <f t="shared" si="28"/>
        <v>0</v>
      </c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37" t="s">
        <v>302</v>
      </c>
      <c r="B155" s="37" t="s">
        <v>303</v>
      </c>
      <c r="C155" s="37" t="s">
        <v>31</v>
      </c>
      <c r="D155" s="37" t="s">
        <v>13</v>
      </c>
      <c r="E155" s="37">
        <v>250</v>
      </c>
      <c r="F155" s="37"/>
      <c r="G155" s="30">
        <f t="shared" si="29"/>
        <v>0</v>
      </c>
      <c r="H155" s="30">
        <f t="shared" si="28"/>
        <v>0</v>
      </c>
      <c r="I155" s="99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37" t="s">
        <v>304</v>
      </c>
      <c r="B156" s="37" t="s">
        <v>305</v>
      </c>
      <c r="C156" s="37" t="s">
        <v>306</v>
      </c>
      <c r="D156" s="37" t="s">
        <v>13</v>
      </c>
      <c r="E156" s="37">
        <v>1</v>
      </c>
      <c r="F156" s="37"/>
      <c r="G156" s="30">
        <f t="shared" si="29"/>
        <v>0</v>
      </c>
      <c r="H156" s="30">
        <f t="shared" si="28"/>
        <v>0</v>
      </c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37" t="s">
        <v>307</v>
      </c>
      <c r="B157" s="37" t="s">
        <v>305</v>
      </c>
      <c r="C157" s="37" t="s">
        <v>308</v>
      </c>
      <c r="D157" s="37" t="s">
        <v>13</v>
      </c>
      <c r="E157" s="37">
        <v>1</v>
      </c>
      <c r="F157" s="37"/>
      <c r="G157" s="30">
        <f t="shared" si="29"/>
        <v>0</v>
      </c>
      <c r="H157" s="30">
        <f t="shared" si="28"/>
        <v>0</v>
      </c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37" t="s">
        <v>309</v>
      </c>
      <c r="B158" s="37" t="s">
        <v>310</v>
      </c>
      <c r="C158" s="37" t="s">
        <v>311</v>
      </c>
      <c r="D158" s="37" t="s">
        <v>13</v>
      </c>
      <c r="E158" s="37">
        <v>1</v>
      </c>
      <c r="F158" s="37"/>
      <c r="G158" s="30">
        <f t="shared" si="29"/>
        <v>0</v>
      </c>
      <c r="H158" s="30">
        <f t="shared" si="28"/>
        <v>0</v>
      </c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37" t="s">
        <v>312</v>
      </c>
      <c r="B159" s="37" t="s">
        <v>313</v>
      </c>
      <c r="C159" s="37" t="s">
        <v>314</v>
      </c>
      <c r="D159" s="37" t="s">
        <v>13</v>
      </c>
      <c r="E159" s="37">
        <v>15</v>
      </c>
      <c r="F159" s="37"/>
      <c r="G159" s="30">
        <f t="shared" si="29"/>
        <v>0</v>
      </c>
      <c r="H159" s="30">
        <f t="shared" si="28"/>
        <v>0</v>
      </c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37" t="s">
        <v>315</v>
      </c>
      <c r="B160" s="37" t="s">
        <v>316</v>
      </c>
      <c r="C160" s="37" t="s">
        <v>317</v>
      </c>
      <c r="D160" s="37" t="s">
        <v>13</v>
      </c>
      <c r="E160" s="37">
        <v>3</v>
      </c>
      <c r="F160" s="37"/>
      <c r="G160" s="30">
        <f t="shared" si="29"/>
        <v>0</v>
      </c>
      <c r="H160" s="30">
        <f t="shared" si="28"/>
        <v>0</v>
      </c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37" t="s">
        <v>318</v>
      </c>
      <c r="B161" s="37" t="s">
        <v>316</v>
      </c>
      <c r="C161" s="37" t="s">
        <v>319</v>
      </c>
      <c r="D161" s="37" t="s">
        <v>13</v>
      </c>
      <c r="E161" s="37">
        <v>2</v>
      </c>
      <c r="F161" s="37"/>
      <c r="G161" s="30">
        <f t="shared" si="29"/>
        <v>0</v>
      </c>
      <c r="H161" s="30">
        <f t="shared" si="28"/>
        <v>0</v>
      </c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37" t="s">
        <v>320</v>
      </c>
      <c r="B162" s="37" t="s">
        <v>321</v>
      </c>
      <c r="C162" s="37" t="s">
        <v>322</v>
      </c>
      <c r="D162" s="37" t="s">
        <v>13</v>
      </c>
      <c r="E162" s="37">
        <v>1</v>
      </c>
      <c r="F162" s="37"/>
      <c r="G162" s="30">
        <f t="shared" si="29"/>
        <v>0</v>
      </c>
      <c r="H162" s="30">
        <f t="shared" si="28"/>
        <v>0</v>
      </c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37" t="s">
        <v>323</v>
      </c>
      <c r="B163" s="37" t="s">
        <v>324</v>
      </c>
      <c r="C163" s="37" t="s">
        <v>325</v>
      </c>
      <c r="D163" s="37" t="s">
        <v>13</v>
      </c>
      <c r="E163" s="37">
        <v>1</v>
      </c>
      <c r="F163" s="37"/>
      <c r="G163" s="30">
        <f t="shared" si="29"/>
        <v>0</v>
      </c>
      <c r="H163" s="30">
        <f t="shared" si="28"/>
        <v>0</v>
      </c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37" t="s">
        <v>326</v>
      </c>
      <c r="B164" s="37" t="s">
        <v>324</v>
      </c>
      <c r="C164" s="37" t="s">
        <v>327</v>
      </c>
      <c r="D164" s="37" t="s">
        <v>13</v>
      </c>
      <c r="E164" s="37">
        <v>1</v>
      </c>
      <c r="F164" s="37"/>
      <c r="G164" s="30">
        <f t="shared" si="29"/>
        <v>0</v>
      </c>
      <c r="H164" s="30">
        <f t="shared" si="28"/>
        <v>0</v>
      </c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37" t="s">
        <v>328</v>
      </c>
      <c r="B165" s="37" t="s">
        <v>324</v>
      </c>
      <c r="C165" s="37" t="s">
        <v>329</v>
      </c>
      <c r="D165" s="37" t="s">
        <v>13</v>
      </c>
      <c r="E165" s="37">
        <v>1</v>
      </c>
      <c r="F165" s="37"/>
      <c r="G165" s="30">
        <f t="shared" si="29"/>
        <v>0</v>
      </c>
      <c r="H165" s="30">
        <f t="shared" si="28"/>
        <v>0</v>
      </c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37" t="s">
        <v>330</v>
      </c>
      <c r="B166" s="37" t="s">
        <v>324</v>
      </c>
      <c r="C166" s="37" t="s">
        <v>331</v>
      </c>
      <c r="D166" s="37" t="s">
        <v>13</v>
      </c>
      <c r="E166" s="37">
        <v>1</v>
      </c>
      <c r="F166" s="37"/>
      <c r="G166" s="30">
        <f t="shared" si="29"/>
        <v>0</v>
      </c>
      <c r="H166" s="30">
        <f t="shared" si="28"/>
        <v>0</v>
      </c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37" t="s">
        <v>332</v>
      </c>
      <c r="B167" s="37" t="s">
        <v>333</v>
      </c>
      <c r="C167" s="37" t="s">
        <v>334</v>
      </c>
      <c r="D167" s="37" t="s">
        <v>13</v>
      </c>
      <c r="E167" s="37">
        <v>2</v>
      </c>
      <c r="F167" s="37"/>
      <c r="G167" s="30">
        <f t="shared" si="29"/>
        <v>0</v>
      </c>
      <c r="H167" s="30">
        <f t="shared" si="28"/>
        <v>0</v>
      </c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37" t="s">
        <v>335</v>
      </c>
      <c r="B168" s="37" t="s">
        <v>336</v>
      </c>
      <c r="C168" s="37" t="s">
        <v>267</v>
      </c>
      <c r="D168" s="37" t="s">
        <v>13</v>
      </c>
      <c r="E168" s="37">
        <v>4</v>
      </c>
      <c r="F168" s="37"/>
      <c r="G168" s="30">
        <f t="shared" si="29"/>
        <v>0</v>
      </c>
      <c r="H168" s="30">
        <f t="shared" si="28"/>
        <v>0</v>
      </c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37" t="s">
        <v>337</v>
      </c>
      <c r="B169" s="37" t="s">
        <v>338</v>
      </c>
      <c r="C169" s="37" t="s">
        <v>52</v>
      </c>
      <c r="D169" s="37" t="s">
        <v>13</v>
      </c>
      <c r="E169" s="37">
        <v>14</v>
      </c>
      <c r="F169" s="37"/>
      <c r="G169" s="30">
        <f t="shared" si="29"/>
        <v>0</v>
      </c>
      <c r="H169" s="30">
        <f t="shared" si="28"/>
        <v>0</v>
      </c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37" t="s">
        <v>339</v>
      </c>
      <c r="B170" s="37" t="s">
        <v>340</v>
      </c>
      <c r="C170" s="37" t="s">
        <v>341</v>
      </c>
      <c r="D170" s="37" t="s">
        <v>13</v>
      </c>
      <c r="E170" s="37">
        <v>4</v>
      </c>
      <c r="F170" s="37"/>
      <c r="G170" s="30">
        <f t="shared" si="29"/>
        <v>0</v>
      </c>
      <c r="H170" s="30">
        <f t="shared" si="28"/>
        <v>0</v>
      </c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37" t="s">
        <v>342</v>
      </c>
      <c r="B171" s="37" t="s">
        <v>340</v>
      </c>
      <c r="C171" s="37" t="s">
        <v>343</v>
      </c>
      <c r="D171" s="37" t="s">
        <v>13</v>
      </c>
      <c r="E171" s="37">
        <v>1</v>
      </c>
      <c r="F171" s="37"/>
      <c r="G171" s="30">
        <f t="shared" si="29"/>
        <v>0</v>
      </c>
      <c r="H171" s="30">
        <f t="shared" si="28"/>
        <v>0</v>
      </c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37" t="s">
        <v>344</v>
      </c>
      <c r="B172" s="37" t="s">
        <v>340</v>
      </c>
      <c r="C172" s="37" t="s">
        <v>345</v>
      </c>
      <c r="D172" s="37" t="s">
        <v>13</v>
      </c>
      <c r="E172" s="37">
        <v>2</v>
      </c>
      <c r="F172" s="37"/>
      <c r="G172" s="30">
        <f t="shared" si="29"/>
        <v>0</v>
      </c>
      <c r="H172" s="30">
        <f t="shared" si="28"/>
        <v>0</v>
      </c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" customHeight="1">
      <c r="A173" s="41"/>
      <c r="B173" s="42"/>
      <c r="C173" s="42"/>
      <c r="D173" s="43"/>
      <c r="E173" s="44"/>
      <c r="F173" s="45"/>
      <c r="G173" s="45"/>
      <c r="H173" s="4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 ht="13.5" customHeight="1">
      <c r="A174" s="59" t="s">
        <v>346</v>
      </c>
      <c r="B174" s="61"/>
      <c r="C174" s="61"/>
      <c r="D174" s="61"/>
      <c r="E174" s="61"/>
      <c r="F174" s="61"/>
      <c r="G174" s="22">
        <f>SUM(G175:G176)</f>
        <v>0</v>
      </c>
      <c r="H174" s="22">
        <f t="shared" ref="H174:H176" si="30">G174*1.2</f>
        <v>0</v>
      </c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</row>
    <row r="175" spans="1:26" ht="13.5" customHeight="1">
      <c r="A175" s="37" t="s">
        <v>347</v>
      </c>
      <c r="B175" s="37" t="s">
        <v>348</v>
      </c>
      <c r="C175" s="37" t="s">
        <v>31</v>
      </c>
      <c r="D175" s="37" t="s">
        <v>13</v>
      </c>
      <c r="E175" s="37">
        <v>419</v>
      </c>
      <c r="F175" s="37"/>
      <c r="G175" s="30">
        <f t="shared" ref="G175:G176" si="31">E175*F175</f>
        <v>0</v>
      </c>
      <c r="H175" s="30">
        <f t="shared" si="30"/>
        <v>0</v>
      </c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37" t="s">
        <v>349</v>
      </c>
      <c r="B176" s="37" t="s">
        <v>348</v>
      </c>
      <c r="C176" s="37" t="s">
        <v>350</v>
      </c>
      <c r="D176" s="37" t="s">
        <v>13</v>
      </c>
      <c r="E176" s="37">
        <v>2</v>
      </c>
      <c r="F176" s="37"/>
      <c r="G176" s="30">
        <f t="shared" si="31"/>
        <v>0</v>
      </c>
      <c r="H176" s="30">
        <f t="shared" si="30"/>
        <v>0</v>
      </c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" customHeight="1">
      <c r="A177" s="41"/>
      <c r="B177" s="42"/>
      <c r="C177" s="42"/>
      <c r="D177" s="43"/>
      <c r="E177" s="44"/>
      <c r="F177" s="45"/>
      <c r="G177" s="45"/>
      <c r="H177" s="4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spans="1:26" ht="13.5" customHeight="1">
      <c r="A178" s="59" t="s">
        <v>351</v>
      </c>
      <c r="B178" s="61"/>
      <c r="C178" s="61"/>
      <c r="D178" s="61"/>
      <c r="E178" s="61"/>
      <c r="F178" s="61"/>
      <c r="G178" s="22">
        <f>SUM(G179:G187)</f>
        <v>0</v>
      </c>
      <c r="H178" s="22">
        <f t="shared" ref="H178:H187" si="32">G178*1.2</f>
        <v>0</v>
      </c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</row>
    <row r="179" spans="1:26" ht="13.5" customHeight="1">
      <c r="A179" s="37" t="s">
        <v>352</v>
      </c>
      <c r="B179" s="37" t="s">
        <v>353</v>
      </c>
      <c r="C179" s="37" t="s">
        <v>354</v>
      </c>
      <c r="D179" s="37" t="s">
        <v>13</v>
      </c>
      <c r="E179" s="37">
        <v>1</v>
      </c>
      <c r="F179" s="37"/>
      <c r="G179" s="30">
        <f t="shared" ref="G179:G187" si="33">E179*F179</f>
        <v>0</v>
      </c>
      <c r="H179" s="30">
        <f t="shared" si="32"/>
        <v>0</v>
      </c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37" t="s">
        <v>355</v>
      </c>
      <c r="B180" s="37" t="s">
        <v>353</v>
      </c>
      <c r="C180" s="37" t="s">
        <v>356</v>
      </c>
      <c r="D180" s="37" t="s">
        <v>13</v>
      </c>
      <c r="E180" s="37">
        <v>1</v>
      </c>
      <c r="F180" s="37"/>
      <c r="G180" s="30">
        <f t="shared" si="33"/>
        <v>0</v>
      </c>
      <c r="H180" s="30">
        <f t="shared" si="32"/>
        <v>0</v>
      </c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37" t="s">
        <v>357</v>
      </c>
      <c r="B181" s="37" t="s">
        <v>353</v>
      </c>
      <c r="C181" s="37" t="s">
        <v>358</v>
      </c>
      <c r="D181" s="37" t="s">
        <v>13</v>
      </c>
      <c r="E181" s="37">
        <v>1</v>
      </c>
      <c r="F181" s="37"/>
      <c r="G181" s="30">
        <f t="shared" si="33"/>
        <v>0</v>
      </c>
      <c r="H181" s="30">
        <f t="shared" si="32"/>
        <v>0</v>
      </c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37" t="s">
        <v>359</v>
      </c>
      <c r="B182" s="37" t="s">
        <v>353</v>
      </c>
      <c r="C182" s="37" t="s">
        <v>356</v>
      </c>
      <c r="D182" s="37" t="s">
        <v>13</v>
      </c>
      <c r="E182" s="37">
        <v>1</v>
      </c>
      <c r="F182" s="37"/>
      <c r="G182" s="30">
        <f t="shared" si="33"/>
        <v>0</v>
      </c>
      <c r="H182" s="30">
        <f t="shared" si="32"/>
        <v>0</v>
      </c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37" t="s">
        <v>360</v>
      </c>
      <c r="B183" s="37" t="s">
        <v>353</v>
      </c>
      <c r="C183" s="37" t="s">
        <v>361</v>
      </c>
      <c r="D183" s="37" t="s">
        <v>13</v>
      </c>
      <c r="E183" s="37">
        <v>1</v>
      </c>
      <c r="F183" s="37"/>
      <c r="G183" s="30">
        <f t="shared" si="33"/>
        <v>0</v>
      </c>
      <c r="H183" s="30">
        <f t="shared" si="32"/>
        <v>0</v>
      </c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37" t="s">
        <v>362</v>
      </c>
      <c r="B184" s="37" t="s">
        <v>353</v>
      </c>
      <c r="C184" s="37" t="s">
        <v>363</v>
      </c>
      <c r="D184" s="37" t="s">
        <v>13</v>
      </c>
      <c r="E184" s="37">
        <v>1</v>
      </c>
      <c r="F184" s="37"/>
      <c r="G184" s="30">
        <f t="shared" si="33"/>
        <v>0</v>
      </c>
      <c r="H184" s="30">
        <f t="shared" si="32"/>
        <v>0</v>
      </c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37" t="s">
        <v>364</v>
      </c>
      <c r="B185" s="37" t="s">
        <v>353</v>
      </c>
      <c r="C185" s="37" t="s">
        <v>365</v>
      </c>
      <c r="D185" s="37" t="s">
        <v>13</v>
      </c>
      <c r="E185" s="37">
        <v>1</v>
      </c>
      <c r="F185" s="37"/>
      <c r="G185" s="30">
        <f t="shared" si="33"/>
        <v>0</v>
      </c>
      <c r="H185" s="30">
        <f t="shared" si="32"/>
        <v>0</v>
      </c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37" t="s">
        <v>366</v>
      </c>
      <c r="B186" s="37" t="s">
        <v>353</v>
      </c>
      <c r="C186" s="37" t="s">
        <v>367</v>
      </c>
      <c r="D186" s="37" t="s">
        <v>13</v>
      </c>
      <c r="E186" s="37">
        <v>1</v>
      </c>
      <c r="F186" s="37"/>
      <c r="G186" s="30">
        <f t="shared" si="33"/>
        <v>0</v>
      </c>
      <c r="H186" s="30">
        <f t="shared" si="32"/>
        <v>0</v>
      </c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37" t="s">
        <v>368</v>
      </c>
      <c r="B187" s="37" t="s">
        <v>369</v>
      </c>
      <c r="C187" s="37" t="s">
        <v>370</v>
      </c>
      <c r="D187" s="37" t="s">
        <v>13</v>
      </c>
      <c r="E187" s="37">
        <v>8</v>
      </c>
      <c r="F187" s="37"/>
      <c r="G187" s="30">
        <f t="shared" si="33"/>
        <v>0</v>
      </c>
      <c r="H187" s="30">
        <f t="shared" si="32"/>
        <v>0</v>
      </c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" customHeight="1">
      <c r="A188" s="41"/>
      <c r="B188" s="42"/>
      <c r="C188" s="42"/>
      <c r="D188" s="43"/>
      <c r="E188" s="44"/>
      <c r="F188" s="45"/>
      <c r="G188" s="45"/>
      <c r="H188" s="4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spans="1:26" ht="13.5" customHeight="1">
      <c r="A189" s="59" t="s">
        <v>371</v>
      </c>
      <c r="B189" s="61"/>
      <c r="C189" s="61"/>
      <c r="D189" s="61"/>
      <c r="E189" s="61"/>
      <c r="F189" s="61"/>
      <c r="G189" s="22">
        <f>SUM(G190)</f>
        <v>0</v>
      </c>
      <c r="H189" s="22">
        <f t="shared" ref="H189:H190" si="34">G189*1.2</f>
        <v>0</v>
      </c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</row>
    <row r="190" spans="1:26" ht="13.5" customHeight="1">
      <c r="A190" s="37" t="s">
        <v>372</v>
      </c>
      <c r="B190" s="37" t="s">
        <v>373</v>
      </c>
      <c r="C190" s="37" t="s">
        <v>374</v>
      </c>
      <c r="D190" s="37" t="s">
        <v>13</v>
      </c>
      <c r="E190" s="37">
        <v>11</v>
      </c>
      <c r="F190" s="37"/>
      <c r="G190" s="30">
        <f t="shared" ref="G190" si="35">E190*F190</f>
        <v>0</v>
      </c>
      <c r="H190" s="30">
        <f t="shared" si="34"/>
        <v>0</v>
      </c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" customHeight="1">
      <c r="A191" s="41"/>
      <c r="B191" s="42"/>
      <c r="C191" s="42"/>
      <c r="D191" s="43"/>
      <c r="E191" s="44"/>
      <c r="F191" s="45"/>
      <c r="G191" s="45"/>
      <c r="H191" s="4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 ht="13.5" customHeight="1">
      <c r="A192" s="59" t="s">
        <v>375</v>
      </c>
      <c r="B192" s="61"/>
      <c r="C192" s="61"/>
      <c r="D192" s="61"/>
      <c r="E192" s="61"/>
      <c r="F192" s="61"/>
      <c r="G192" s="22">
        <f>SUM(G193:G194)</f>
        <v>0</v>
      </c>
      <c r="H192" s="22">
        <f t="shared" ref="H192:H194" si="36">G192*1.2</f>
        <v>0</v>
      </c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</row>
    <row r="193" spans="1:26" ht="13.5" customHeight="1">
      <c r="A193" s="37" t="s">
        <v>376</v>
      </c>
      <c r="B193" s="37" t="s">
        <v>377</v>
      </c>
      <c r="C193" s="37" t="s">
        <v>378</v>
      </c>
      <c r="D193" s="37" t="s">
        <v>13</v>
      </c>
      <c r="E193" s="37">
        <v>2</v>
      </c>
      <c r="F193" s="37"/>
      <c r="G193" s="30">
        <f t="shared" ref="G193:G194" si="37">E193*F193</f>
        <v>0</v>
      </c>
      <c r="H193" s="30">
        <f t="shared" si="36"/>
        <v>0</v>
      </c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37" t="s">
        <v>379</v>
      </c>
      <c r="B194" s="37" t="s">
        <v>380</v>
      </c>
      <c r="C194" s="37" t="s">
        <v>378</v>
      </c>
      <c r="D194" s="37" t="s">
        <v>13</v>
      </c>
      <c r="E194" s="37">
        <v>160</v>
      </c>
      <c r="F194" s="37"/>
      <c r="G194" s="30">
        <f t="shared" si="37"/>
        <v>0</v>
      </c>
      <c r="H194" s="30">
        <f t="shared" si="36"/>
        <v>0</v>
      </c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" customHeight="1">
      <c r="A195" s="41"/>
      <c r="B195" s="42"/>
      <c r="C195" s="42"/>
      <c r="D195" s="43"/>
      <c r="E195" s="44"/>
      <c r="F195" s="45"/>
      <c r="G195" s="45"/>
      <c r="H195" s="4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spans="1:26" ht="13.5" customHeight="1">
      <c r="A196" s="59" t="s">
        <v>381</v>
      </c>
      <c r="B196" s="61"/>
      <c r="C196" s="61"/>
      <c r="D196" s="61"/>
      <c r="E196" s="61"/>
      <c r="F196" s="61"/>
      <c r="G196" s="22">
        <f>SUM(G197:G198)</f>
        <v>0</v>
      </c>
      <c r="H196" s="22">
        <f t="shared" ref="H196:H198" si="38">G196*1.2</f>
        <v>0</v>
      </c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</row>
    <row r="197" spans="1:26" ht="13.5" customHeight="1">
      <c r="A197" s="37" t="s">
        <v>382</v>
      </c>
      <c r="B197" s="37" t="s">
        <v>383</v>
      </c>
      <c r="C197" s="37" t="s">
        <v>384</v>
      </c>
      <c r="D197" s="37" t="s">
        <v>13</v>
      </c>
      <c r="E197" s="37">
        <v>40</v>
      </c>
      <c r="F197" s="37"/>
      <c r="G197" s="30">
        <f t="shared" ref="G197:G198" si="39">E197*F197</f>
        <v>0</v>
      </c>
      <c r="H197" s="30">
        <f t="shared" si="38"/>
        <v>0</v>
      </c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37" t="s">
        <v>385</v>
      </c>
      <c r="B198" s="37" t="s">
        <v>386</v>
      </c>
      <c r="C198" s="37" t="s">
        <v>387</v>
      </c>
      <c r="D198" s="37" t="s">
        <v>13</v>
      </c>
      <c r="E198" s="37">
        <v>80</v>
      </c>
      <c r="F198" s="37"/>
      <c r="G198" s="30">
        <f t="shared" si="39"/>
        <v>0</v>
      </c>
      <c r="H198" s="30">
        <f t="shared" si="38"/>
        <v>0</v>
      </c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37"/>
      <c r="B199" s="37"/>
      <c r="C199" s="37"/>
      <c r="D199" s="37"/>
      <c r="E199" s="37"/>
      <c r="F199" s="37"/>
      <c r="G199" s="30"/>
      <c r="H199" s="30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59" t="s">
        <v>388</v>
      </c>
      <c r="B200" s="61"/>
      <c r="C200" s="61"/>
      <c r="D200" s="61"/>
      <c r="E200" s="61"/>
      <c r="F200" s="61"/>
      <c r="G200" s="22">
        <f>SUM(G201)</f>
        <v>0</v>
      </c>
      <c r="H200" s="22">
        <f t="shared" ref="H200:H201" si="40">G200*1.2</f>
        <v>0</v>
      </c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</row>
    <row r="201" spans="1:26" ht="13.5" customHeight="1">
      <c r="A201" s="37" t="s">
        <v>389</v>
      </c>
      <c r="B201" s="37" t="s">
        <v>390</v>
      </c>
      <c r="C201" s="37" t="s">
        <v>391</v>
      </c>
      <c r="D201" s="37" t="s">
        <v>13</v>
      </c>
      <c r="E201" s="37">
        <v>1</v>
      </c>
      <c r="F201" s="37"/>
      <c r="G201" s="30">
        <f t="shared" ref="G201" si="41">E201*F201</f>
        <v>0</v>
      </c>
      <c r="H201" s="30">
        <f t="shared" si="40"/>
        <v>0</v>
      </c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" customHeight="1">
      <c r="A202" s="41"/>
      <c r="B202" s="42"/>
      <c r="C202" s="42"/>
      <c r="D202" s="43"/>
      <c r="E202" s="44"/>
      <c r="F202" s="45"/>
      <c r="G202" s="45"/>
      <c r="H202" s="4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spans="1:26" ht="13.5" customHeight="1">
      <c r="A203" s="59" t="s">
        <v>392</v>
      </c>
      <c r="B203" s="61"/>
      <c r="C203" s="61"/>
      <c r="D203" s="61"/>
      <c r="E203" s="61"/>
      <c r="F203" s="61"/>
      <c r="G203" s="22">
        <f>SUM(G204)</f>
        <v>0</v>
      </c>
      <c r="H203" s="22">
        <f t="shared" ref="H203:H204" si="42">G203*1.2</f>
        <v>0</v>
      </c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</row>
    <row r="204" spans="1:26" ht="13.5" customHeight="1">
      <c r="A204" s="37" t="s">
        <v>393</v>
      </c>
      <c r="B204" s="37" t="s">
        <v>394</v>
      </c>
      <c r="C204" s="37" t="s">
        <v>395</v>
      </c>
      <c r="D204" s="37" t="s">
        <v>13</v>
      </c>
      <c r="E204" s="37">
        <v>60</v>
      </c>
      <c r="F204" s="37"/>
      <c r="G204" s="30">
        <f t="shared" ref="G204" si="43">E204*F204</f>
        <v>0</v>
      </c>
      <c r="H204" s="30">
        <f t="shared" si="42"/>
        <v>0</v>
      </c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" customHeight="1">
      <c r="A205" s="41"/>
      <c r="B205" s="42"/>
      <c r="C205" s="42"/>
      <c r="D205" s="43"/>
      <c r="E205" s="44"/>
      <c r="F205" s="45"/>
      <c r="G205" s="45"/>
      <c r="H205" s="4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spans="1:26" ht="13.5" customHeight="1">
      <c r="A206" s="59" t="s">
        <v>396</v>
      </c>
      <c r="B206" s="61"/>
      <c r="C206" s="61"/>
      <c r="D206" s="61"/>
      <c r="E206" s="61"/>
      <c r="F206" s="61"/>
      <c r="G206" s="22">
        <f>SUM(G207:G209)</f>
        <v>0</v>
      </c>
      <c r="H206" s="22">
        <f t="shared" ref="H206:H209" si="44">G206*1.2</f>
        <v>0</v>
      </c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</row>
    <row r="207" spans="1:26" ht="13.5" customHeight="1">
      <c r="A207" s="37" t="s">
        <v>397</v>
      </c>
      <c r="B207" s="37" t="s">
        <v>398</v>
      </c>
      <c r="C207" s="37" t="s">
        <v>399</v>
      </c>
      <c r="D207" s="37" t="s">
        <v>13</v>
      </c>
      <c r="E207" s="37">
        <v>4</v>
      </c>
      <c r="F207" s="37"/>
      <c r="G207" s="30">
        <f t="shared" ref="G207:G209" si="45">E207*F207</f>
        <v>0</v>
      </c>
      <c r="H207" s="30">
        <f t="shared" si="44"/>
        <v>0</v>
      </c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37" t="s">
        <v>400</v>
      </c>
      <c r="B208" s="37" t="s">
        <v>398</v>
      </c>
      <c r="C208" s="37" t="s">
        <v>401</v>
      </c>
      <c r="D208" s="37" t="s">
        <v>13</v>
      </c>
      <c r="E208" s="37">
        <v>4</v>
      </c>
      <c r="F208" s="37"/>
      <c r="G208" s="30">
        <f t="shared" si="45"/>
        <v>0</v>
      </c>
      <c r="H208" s="30">
        <f t="shared" si="44"/>
        <v>0</v>
      </c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37" t="s">
        <v>402</v>
      </c>
      <c r="B209" s="37" t="s">
        <v>403</v>
      </c>
      <c r="C209" s="37" t="s">
        <v>404</v>
      </c>
      <c r="D209" s="37" t="s">
        <v>13</v>
      </c>
      <c r="E209" s="37">
        <v>2</v>
      </c>
      <c r="F209" s="37"/>
      <c r="G209" s="30">
        <f t="shared" si="45"/>
        <v>0</v>
      </c>
      <c r="H209" s="30">
        <f t="shared" si="44"/>
        <v>0</v>
      </c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" customHeight="1" thickBot="1">
      <c r="A210" s="41"/>
      <c r="B210" s="42"/>
      <c r="C210" s="42"/>
      <c r="D210" s="43"/>
      <c r="E210" s="44"/>
      <c r="F210" s="45"/>
      <c r="G210" s="45"/>
      <c r="H210" s="4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spans="1:26" ht="15" customHeight="1" thickBot="1">
      <c r="A211" s="59" t="s">
        <v>422</v>
      </c>
      <c r="B211" s="61"/>
      <c r="C211" s="61"/>
      <c r="D211" s="61"/>
      <c r="E211" s="61"/>
      <c r="F211" s="61"/>
      <c r="G211" s="22">
        <f>SUM(G212)</f>
        <v>0</v>
      </c>
      <c r="H211" s="22">
        <f t="shared" ref="H211:H212" si="46">G211*1.2</f>
        <v>0</v>
      </c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</row>
    <row r="212" spans="1:26" ht="13.5" customHeight="1">
      <c r="A212" s="75" t="s">
        <v>423</v>
      </c>
      <c r="B212" s="37" t="s">
        <v>424</v>
      </c>
      <c r="C212" s="37" t="s">
        <v>425</v>
      </c>
      <c r="D212" s="37" t="s">
        <v>13</v>
      </c>
      <c r="E212" s="37">
        <v>1</v>
      </c>
      <c r="F212" s="37"/>
      <c r="G212" s="30">
        <f t="shared" ref="G212" si="47">E212*F212</f>
        <v>0</v>
      </c>
      <c r="H212" s="30">
        <f t="shared" si="46"/>
        <v>0</v>
      </c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" customHeight="1" thickBot="1">
      <c r="A213" s="41"/>
      <c r="B213" s="42"/>
      <c r="C213" s="42"/>
      <c r="D213" s="43"/>
      <c r="E213" s="44"/>
      <c r="F213" s="45"/>
      <c r="G213" s="45"/>
      <c r="H213" s="4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spans="1:26" ht="13.5" customHeight="1" thickBot="1">
      <c r="A214" s="59" t="s">
        <v>405</v>
      </c>
      <c r="B214" s="61"/>
      <c r="C214" s="61"/>
      <c r="D214" s="61"/>
      <c r="E214" s="61"/>
      <c r="F214" s="61"/>
      <c r="G214" s="22">
        <f>SUM(G215)</f>
        <v>0</v>
      </c>
      <c r="H214" s="22">
        <f>G214*1.2</f>
        <v>0</v>
      </c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</row>
    <row r="215" spans="1:26" ht="13.5" customHeight="1">
      <c r="A215" s="37" t="s">
        <v>406</v>
      </c>
      <c r="B215" s="37" t="s">
        <v>407</v>
      </c>
      <c r="C215" s="37" t="s">
        <v>33</v>
      </c>
      <c r="D215" s="37" t="s">
        <v>135</v>
      </c>
      <c r="E215" s="37">
        <v>1</v>
      </c>
      <c r="F215" s="37"/>
      <c r="G215" s="30">
        <f t="shared" ref="G215" si="48">E215*F215</f>
        <v>0</v>
      </c>
      <c r="H215" s="37">
        <v>120</v>
      </c>
      <c r="I215" s="63"/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63"/>
      <c r="X215" s="63"/>
      <c r="Y215" s="63"/>
      <c r="Z215" s="63"/>
    </row>
    <row r="216" spans="1:26" ht="15" customHeight="1">
      <c r="A216" s="41"/>
      <c r="B216" s="42"/>
      <c r="C216" s="42"/>
      <c r="D216" s="43"/>
      <c r="E216" s="44"/>
      <c r="F216" s="45"/>
      <c r="G216" s="45"/>
      <c r="H216" s="4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spans="1:26" ht="13.5" customHeight="1">
      <c r="A217" s="59" t="s">
        <v>408</v>
      </c>
      <c r="B217" s="61"/>
      <c r="C217" s="61"/>
      <c r="D217" s="61"/>
      <c r="E217" s="61"/>
      <c r="F217" s="61"/>
      <c r="G217" s="22">
        <f>SUM(G218:G219)</f>
        <v>0</v>
      </c>
      <c r="H217" s="22">
        <f>G217*1.2</f>
        <v>0</v>
      </c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</row>
    <row r="218" spans="1:26" ht="13.5" customHeight="1">
      <c r="A218" s="37" t="s">
        <v>409</v>
      </c>
      <c r="B218" s="37" t="s">
        <v>410</v>
      </c>
      <c r="C218" s="37" t="s">
        <v>411</v>
      </c>
      <c r="D218" s="37" t="s">
        <v>135</v>
      </c>
      <c r="E218" s="37">
        <v>1</v>
      </c>
      <c r="F218" s="37"/>
      <c r="G218" s="30">
        <f t="shared" ref="G218:G219" si="49">E218*F218</f>
        <v>0</v>
      </c>
      <c r="H218" s="37">
        <v>120</v>
      </c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63"/>
      <c r="X218" s="63"/>
      <c r="Y218" s="63"/>
      <c r="Z218" s="63"/>
    </row>
    <row r="219" spans="1:26" ht="13.5" customHeight="1">
      <c r="A219" s="37" t="s">
        <v>412</v>
      </c>
      <c r="B219" s="37" t="s">
        <v>413</v>
      </c>
      <c r="C219" s="37" t="s">
        <v>414</v>
      </c>
      <c r="D219" s="37" t="s">
        <v>135</v>
      </c>
      <c r="E219" s="37">
        <v>1</v>
      </c>
      <c r="F219" s="37"/>
      <c r="G219" s="30">
        <f t="shared" si="49"/>
        <v>0</v>
      </c>
      <c r="H219" s="37">
        <v>120</v>
      </c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</row>
    <row r="220" spans="1:26" ht="15" customHeight="1">
      <c r="A220" s="41"/>
      <c r="B220" s="42"/>
      <c r="C220" s="42"/>
      <c r="D220" s="43"/>
      <c r="E220" s="44"/>
      <c r="F220" s="45"/>
      <c r="G220" s="45"/>
      <c r="H220" s="4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spans="1:26" ht="13.5" customHeight="1">
      <c r="A221" s="64" t="s">
        <v>415</v>
      </c>
      <c r="B221" s="65"/>
      <c r="C221" s="65"/>
      <c r="D221" s="65"/>
      <c r="E221" s="65"/>
      <c r="F221" s="65"/>
      <c r="G221" s="66">
        <f>SUM(G222:G223)</f>
        <v>0</v>
      </c>
      <c r="H221" s="66">
        <f t="shared" ref="H221:H223" si="50">G221*1.2</f>
        <v>0</v>
      </c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</row>
    <row r="222" spans="1:26" ht="13.5" customHeight="1">
      <c r="A222" s="57"/>
      <c r="B222" s="37" t="s">
        <v>416</v>
      </c>
      <c r="C222" s="37"/>
      <c r="D222" s="37" t="s">
        <v>135</v>
      </c>
      <c r="E222" s="37">
        <v>1</v>
      </c>
      <c r="F222" s="37"/>
      <c r="G222" s="30">
        <f t="shared" ref="G222:G223" si="51">E222*F222</f>
        <v>0</v>
      </c>
      <c r="H222" s="30">
        <f t="shared" si="50"/>
        <v>0</v>
      </c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57"/>
      <c r="B223" s="37" t="s">
        <v>417</v>
      </c>
      <c r="C223" s="57"/>
      <c r="D223" s="37" t="s">
        <v>135</v>
      </c>
      <c r="E223" s="37">
        <v>1</v>
      </c>
      <c r="F223" s="37"/>
      <c r="G223" s="30">
        <f t="shared" si="51"/>
        <v>0</v>
      </c>
      <c r="H223" s="30">
        <f t="shared" si="50"/>
        <v>0</v>
      </c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" customHeight="1">
      <c r="A224" s="41"/>
      <c r="B224" s="42"/>
      <c r="C224" s="42"/>
      <c r="D224" s="43"/>
      <c r="E224" s="44"/>
      <c r="F224" s="45"/>
      <c r="G224" s="45"/>
      <c r="H224" s="4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spans="1:26" ht="13.5" customHeight="1">
      <c r="A225" s="64" t="s">
        <v>418</v>
      </c>
      <c r="B225" s="65"/>
      <c r="C225" s="65"/>
      <c r="D225" s="65"/>
      <c r="E225" s="65"/>
      <c r="F225" s="65"/>
      <c r="G225" s="66">
        <f>SUM(G226)</f>
        <v>0</v>
      </c>
      <c r="H225" s="66">
        <f t="shared" ref="H225:H226" si="52">G225*1.2</f>
        <v>0</v>
      </c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</row>
    <row r="226" spans="1:26" ht="13.5" customHeight="1">
      <c r="A226" s="57"/>
      <c r="B226" s="37"/>
      <c r="C226" s="57"/>
      <c r="D226" s="37" t="s">
        <v>135</v>
      </c>
      <c r="E226" s="37">
        <v>1</v>
      </c>
      <c r="F226" s="37"/>
      <c r="G226" s="30">
        <f t="shared" ref="G226" si="53">E226*F226</f>
        <v>0</v>
      </c>
      <c r="H226" s="30">
        <f t="shared" si="52"/>
        <v>0</v>
      </c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39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76" t="s">
        <v>419</v>
      </c>
      <c r="B228" s="77"/>
      <c r="C228" s="67"/>
      <c r="D228" s="67"/>
      <c r="E228" s="67"/>
      <c r="F228" s="67"/>
      <c r="G228" s="67"/>
      <c r="H228" s="68">
        <f>G81+G35+G123</f>
        <v>0</v>
      </c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spans="1:26" ht="13.5" customHeight="1">
      <c r="A229" s="76" t="s">
        <v>420</v>
      </c>
      <c r="B229" s="77"/>
      <c r="C229" s="67"/>
      <c r="D229" s="67"/>
      <c r="E229" s="67"/>
      <c r="F229" s="67"/>
      <c r="G229" s="67"/>
      <c r="H229" s="68">
        <f>0.2*H228</f>
        <v>0</v>
      </c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spans="1:26" ht="13.5" customHeight="1">
      <c r="A230" s="76" t="s">
        <v>421</v>
      </c>
      <c r="B230" s="77"/>
      <c r="C230" s="67"/>
      <c r="D230" s="67"/>
      <c r="E230" s="67"/>
      <c r="F230" s="67"/>
      <c r="G230" s="67"/>
      <c r="H230" s="68">
        <f>H228+H229</f>
        <v>0</v>
      </c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spans="1:26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.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.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.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3.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3.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3.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3.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3.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3.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3.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3.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3.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3.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3.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3.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3.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3.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3.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3.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3.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3.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3.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</sheetData>
  <mergeCells count="8">
    <mergeCell ref="A228:B228"/>
    <mergeCell ref="A229:B229"/>
    <mergeCell ref="A230:B230"/>
    <mergeCell ref="A1:H1"/>
    <mergeCell ref="A2:H2"/>
    <mergeCell ref="A3:H3"/>
    <mergeCell ref="A4:H4"/>
    <mergeCell ref="A5:H7"/>
  </mergeCells>
  <pageMargins left="0.7" right="0.7" top="0.75" bottom="0.75" header="0" footer="0"/>
  <pageSetup paperSize="9" scale="54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34D3F6-00D0-4B25-B4EF-8ABE9A3E47CD}">
  <ds:schemaRefs>
    <ds:schemaRef ds:uri="http://schemas.microsoft.com/office/2006/metadata/properties"/>
    <ds:schemaRef ds:uri="http://schemas.microsoft.com/office/infopath/2007/PartnerControls"/>
    <ds:schemaRef ds:uri="890dff00-d05d-482b-baee-b3bb7f454e9c"/>
    <ds:schemaRef ds:uri="2cb6093d-ee6a-409d-ade7-a3b28df45f92"/>
  </ds:schemaRefs>
</ds:datastoreItem>
</file>

<file path=customXml/itemProps2.xml><?xml version="1.0" encoding="utf-8"?>
<ds:datastoreItem xmlns:ds="http://schemas.openxmlformats.org/officeDocument/2006/customXml" ds:itemID="{EC234E96-6746-4B07-A3A0-F5C6FFEF6008}"/>
</file>

<file path=customXml/itemProps3.xml><?xml version="1.0" encoding="utf-8"?>
<ds:datastoreItem xmlns:ds="http://schemas.openxmlformats.org/officeDocument/2006/customXml" ds:itemID="{A536BD1E-6982-4756-981F-3071659FF6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 Chaalis DCE Graphisme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Anne-Claire de Poulpiquet</cp:lastModifiedBy>
  <dcterms:created xsi:type="dcterms:W3CDTF">2024-05-23T16:38:23Z</dcterms:created>
  <dcterms:modified xsi:type="dcterms:W3CDTF">2026-01-29T10:08:38Z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